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<sst xmlns="http://schemas.openxmlformats.org/spreadsheetml/2006/main" uniqueCount="264">
  <si>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Прайс-лист</t>
  </si>
  <si>
    <t>https://him-auto.ru/</t>
  </si>
  <si>
    <t>Актуальность прайса на: 2026-11-01 23:42:52</t>
  </si>
  <si>
    <t>Протирочный материал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</si>
  <si>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</si>
  <si>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</si>
  <si>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</si>
  <si>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</si>
  <si>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</si>
  <si>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</si>
  <si>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</si>
  <si>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</si>
  <si>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40000005</t>
  </si>
  <si>
    <t>AUTOSOL искусственная замша 600x440 мм</t>
  </si>
  <si>
    <t>https://him-auto.ru/protirochnyj-material/autosol-iskusstvennaya-zamsha-600x440-mm/</t>
  </si>
  <si>
    <t>руб.</t>
  </si>
  <si>
    <t>5850266</t>
  </si>
  <si>
    <t>JETA PRO DOUBLE двухслойные очищающие салфетки</t>
  </si>
  <si>
    <t>https://him-auto.ru/protirochnyj-material/jeta-pro-double-dvuhslojnye-ochishchayushchie-salfetki/</t>
  </si>
  <si>
    <t>5850473</t>
  </si>
  <si>
    <t>JETA PRO J-CLEAN впитывающие салфетки, 50</t>
  </si>
  <si>
    <t>https://him-auto.ru/protirochnyj-material/jeta-pro-j-clean-vpityvayushchie-salfetki-50/</t>
  </si>
  <si>
    <t>5850367</t>
  </si>
  <si>
    <t>JETA PRO TRIPLE трехслойные очищающие салфетки, 500</t>
  </si>
  <si>
    <t>https://him-auto.ru/protirochnyj-material/jeta-pro-triple-trehslojnye-ochishchayushchie-salfetki-500/</t>
  </si>
  <si>
    <t>5850476</t>
  </si>
  <si>
    <t>JETA PRO ZEPHYR обезжиривающие салфетки</t>
  </si>
  <si>
    <t>https://him-auto.ru/protirochnyj-material/jeta-pro-zephyr-obezzhirivayushchie-salfetki/</t>
  </si>
  <si>
    <t>5850477</t>
  </si>
  <si>
    <t>JX-70 высокопрочные салфетки для обезжиривания, 500</t>
  </si>
  <si>
    <t>https://him-auto.ru/protirochnyj-material/jx-70-vysokoprochnye-salfetki-dlya-obezzhirivaniya-500/</t>
  </si>
  <si>
    <t>5850482</t>
  </si>
  <si>
    <t>JX-80 высокопрочные салфетки для обезжиривания, 50</t>
  </si>
  <si>
    <t>https://him-auto.ru/protirochnyj-material/jx-80-vysokoprochnye-salfetki-dlya-obezzhirivaniya-50/</t>
  </si>
  <si>
    <t>SS861</t>
  </si>
  <si>
    <t>Shine Systems Искусственная замша синяя перфорированная 300 гр/м2</t>
  </si>
  <si>
    <t>https://him-auto.ru/protirochnyj-material/shine-systems-iskusstvennaya-zamsha-sinyaya-perforirovannaya-300-grm2/</t>
  </si>
  <si>
    <t>DM 3232  brown 200</t>
  </si>
  <si>
    <t>Suede Microfiber микрофибра замшевая</t>
  </si>
  <si>
    <t>https://him-auto.ru/protirochnyj-material/suede-microfiber-mikrofibra-zamshevaya/</t>
  </si>
  <si>
    <t>MC-250PL</t>
  </si>
  <si>
    <t>TORNADO MC-250PL (55х40см) искусственная замша синяя премиум класса</t>
  </si>
  <si>
    <t>https://him-auto.ru/protirochnyj-material/tornado-mc-250pl-55h40sm-iskusstvennaya-zamsha-sinyaya-premium-klassa/</t>
  </si>
  <si>
    <t>MC-300PL</t>
  </si>
  <si>
    <t>TORNADO MC-300PL (55х40см) искусственная замша премиум класса желтая</t>
  </si>
  <si>
    <t>https://him-auto.ru/protirochnyj-material/tornado-mc-300pl-55h40sm-iskusstvennaya-zamsha-premium-klassa-zheltaya/</t>
  </si>
  <si>
    <t>MC-300PLB50</t>
  </si>
  <si>
    <t>TORNADO MC-300PL искусственная замша синяя, 50 x 37 см</t>
  </si>
  <si>
    <t>https://him-auto.ru/protirochnyj-material/tornado-mc-300pl-iskusstvennaya-zamsha-sinyaya-50-x-37-sm/</t>
  </si>
  <si>
    <t>suede-330</t>
  </si>
  <si>
    <t>TORNADO MS-330 (40х50см) искусственная замша серо-золотая</t>
  </si>
  <si>
    <t>https://him-auto.ru/protirochnyj-material/tornado-ms-330-40h50sm-iskusstvennaya-zamsha-sero-zolotaya/</t>
  </si>
  <si>
    <t>325S</t>
  </si>
  <si>
    <t>Vileda Замша искусственная 50х44 см</t>
  </si>
  <si>
    <t>https://him-auto.ru/protirochnyj-material/vileda-zamsha-iskusstvennaya-50h44-sm/</t>
  </si>
  <si>
    <t>326S</t>
  </si>
  <si>
    <t>Vileda искусственная замша 59 х 37 см</t>
  </si>
  <si>
    <t>https://him-auto.ru/protirochnyj-material/vileda-iskusstvennaya-zamsha-59-h-37-sm/</t>
  </si>
  <si>
    <t>300V</t>
  </si>
  <si>
    <t>Vileda искусственная замша, 38х55, PVM, 300 gsm</t>
  </si>
  <si>
    <t>https://him-auto.ru/protirochnyj-material/vileda-iskusstvennaya-zamsha-38h55-pvm-300-gsm/</t>
  </si>
  <si>
    <t>SS802</t>
  </si>
  <si>
    <t>WipeOFF 23*35 Протирочные салфетки с перфорацией 2-х слойные 1000 шт</t>
  </si>
  <si>
    <t>https://him-auto.ru/protirochnyj-material/wipeoff-2335-protirochnye-salfetki-s-perforaciej-2-h-slojnye-1000-sht/</t>
  </si>
  <si>
    <t>SS803</t>
  </si>
  <si>
    <t>WipeOFF 33*35 Протирочные салфетки с перфорацией 2-х слойные 1000 шт</t>
  </si>
  <si>
    <t>https://him-auto.ru/protirochnyj-material/wipeoff-3335-protirochnye-salfetki-s-perforaciej-2-h-slojnye-1000-sht/</t>
  </si>
  <si>
    <t>Wipe2</t>
  </si>
  <si>
    <t>Бумажные протирочные материалы 2сл. синие 350м х 33см 1000л.</t>
  </si>
  <si>
    <t>https://him-auto.ru/protirochnyj-material/bumazhnye-protirochnye-materialy-2sl-sinie-350m-h-33sm-1000l/</t>
  </si>
  <si>
    <t>40053377</t>
  </si>
  <si>
    <t>Впитывающая салфетка из искусственной замши 55х44 (синяя)</t>
  </si>
  <si>
    <t>https://him-auto.ru/protirochnyj-material/vpityvayushchaya-salfetka-iz-iskusstvennoj-zamshi-55h44-sinyaya/</t>
  </si>
  <si>
    <t>999059/380</t>
  </si>
  <si>
    <t>Замша 53х40 синяя 380 гр. 999059/380</t>
  </si>
  <si>
    <t>https://him-auto.ru/protirochnyj-material/zamsha-53h40-sinyaya-380-gr-999059380/</t>
  </si>
  <si>
    <t>999059/250</t>
  </si>
  <si>
    <t>Замша 54х44 250 г.синяя 999059/250</t>
  </si>
  <si>
    <t>https://him-auto.ru/protirochnyj-material/zamsha-54h44-250-gsinyaya-999059250/</t>
  </si>
  <si>
    <t>999059 NB</t>
  </si>
  <si>
    <t>Замша 54х44 300 г.синяя, Синий 999059 NB</t>
  </si>
  <si>
    <t>https://him-auto.ru/protirochnyj-material/zamsha-54h44-300-gsinyaya-sinij-999059-nb/</t>
  </si>
  <si>
    <t>Bgp026</t>
  </si>
  <si>
    <t>Замша PVA 60 на 39 см желтая SB</t>
  </si>
  <si>
    <t>https://him-auto.ru/protirochnyj-material/zamsha-pva-60-na-39-sm-zheltaya-sb/</t>
  </si>
  <si>
    <t>Bgp027</t>
  </si>
  <si>
    <t>Замша PVA 60 на 40 см розовая</t>
  </si>
  <si>
    <t>https://him-auto.ru/protirochnyj-material/zamsha-pva-60-na-40-sm-rozovaya/</t>
  </si>
  <si>
    <t>Bgp028</t>
  </si>
  <si>
    <t>Замша PVA 60x43 см желтая</t>
  </si>
  <si>
    <t>https://him-auto.ru/protirochnyj-material/zamsha-pva-60x43-sm-zheltaya/</t>
  </si>
  <si>
    <t>Bgp030</t>
  </si>
  <si>
    <t>Замша PVA 64 на 43 см желтая</t>
  </si>
  <si>
    <t>https://him-auto.ru/protirochnyj-material/zamsha-pva-64-na-43-sm-zheltaya/</t>
  </si>
  <si>
    <t>Bgp029</t>
  </si>
  <si>
    <t>https://him-auto.ru/protirochnyj-material/zamsha-pva-64-na-43-sm-zheltaya/?sku=160895</t>
  </si>
  <si>
    <t>Bgp031</t>
  </si>
  <si>
    <t>Замша PVA 66 на 43 см желтая</t>
  </si>
  <si>
    <t>https://him-auto.ru/protirochnyj-material/zamsha-pva-66-na-43-sm-zheltaya/</t>
  </si>
  <si>
    <t>Q-350</t>
  </si>
  <si>
    <t>Замша желтая перфорированная 40x55см QMC-300PL</t>
  </si>
  <si>
    <t>https://him-auto.ru/protirochnyj-material/zamsha-zheltaya-perforirovannaya-40x55sm-qmc-300pl/</t>
  </si>
  <si>
    <t>300YPVM</t>
  </si>
  <si>
    <t>Замша искусственная желтая PVM 38 х 55 см</t>
  </si>
  <si>
    <t>https://him-auto.ru/protirochnyj-material/zamsha-iskusstvennaya-zheltaya-pvm-38-h-55-sm/</t>
  </si>
  <si>
    <t>300Y</t>
  </si>
  <si>
    <t>Замша искусственная, желтая 40*55, 300gsm</t>
  </si>
  <si>
    <t>https://him-auto.ru/protirochnyj-material/zamsha-iskusstvennaya-zheltaya-4055-300gsm/</t>
  </si>
  <si>
    <t>CU-222</t>
  </si>
  <si>
    <t>Замша протирочная 32х43см в тубусе CityUP CU-222</t>
  </si>
  <si>
    <t>https://him-auto.ru/protirochnyj-material/zamsha-protirochnaya-32h43sm-v-tubuse-cityup-cu-222/</t>
  </si>
  <si>
    <t>CU-221</t>
  </si>
  <si>
    <t>Замша протирочная 64х43см в тубусе CityUP CU-221</t>
  </si>
  <si>
    <t>https://him-auto.ru/protirochnyj-material/zamsha-protirochnaya-64h43sm-v-tubuse-cityup-cu-221/</t>
  </si>
  <si>
    <t>Au-7773804940</t>
  </si>
  <si>
    <t>Замша серая 380 гр., 49 х 40 см Au-7773804940</t>
  </si>
  <si>
    <t>https://him-auto.ru/protirochnyj-material/zamsha-seraya-380-gr-49-h-40-sm-au-7773804940/</t>
  </si>
  <si>
    <t>Au-7773304940</t>
  </si>
  <si>
    <t>Замша синяя 330 гр. AUTECH, 49 х 40 см Au-7773304940</t>
  </si>
  <si>
    <t>https://him-auto.ru/protirochnyj-material/zamsha-sinyaya-330-gr-autech-49-h-40-sm-au-7773304940/</t>
  </si>
  <si>
    <t>999382</t>
  </si>
  <si>
    <t>Замша синяя 330 гр. Koch Chemie, 49 х 40 см 999382</t>
  </si>
  <si>
    <t>https://him-auto.ru/protirochnyj-material/zamsha-sinyaya-330-gr-koch-chemie-49-h-40-sm-999382/</t>
  </si>
  <si>
    <t>Q-320</t>
  </si>
  <si>
    <t>Замша синяя перфорированная 40x55см QMC-300PL</t>
  </si>
  <si>
    <t>https://him-auto.ru/protirochnyj-material/zamsha-sinyaya-perforirovannaya-40x55sm-qmc-300pl/</t>
  </si>
  <si>
    <t>CP-53</t>
  </si>
  <si>
    <t>Замшевая микрофибра Suede Microfiber Cloths, 40 х 40 см</t>
  </si>
  <si>
    <t>https://him-auto.ru/protirochnyj-material/zamshevaya-mikrofibra-suede-microfiber-cloths-40-h-40-sm/</t>
  </si>
  <si>
    <t>SiBo_218_40</t>
  </si>
  <si>
    <t>Замшевая микрофибра с оверлоком SuedoSuede</t>
  </si>
  <si>
    <t>https://him-auto.ru/protirochnyj-material/zamshevaya-mikrofibra-s-overlokom-suedosuede/</t>
  </si>
  <si>
    <t>MC-300</t>
  </si>
  <si>
    <t>Искусственная замша TORNADO желтая 55х40см</t>
  </si>
  <si>
    <t>https://him-auto.ru/protirochnyj-material/iskusstvennaya-zamsha-tornado-zheltaya-55h40sm/</t>
  </si>
  <si>
    <t>Q-310</t>
  </si>
  <si>
    <t>Искусственная замша желтая 55х40см QMC-300</t>
  </si>
  <si>
    <t>https://him-auto.ru/protirochnyj-material/iskusstvennaya-zamsha-zheltaya-55h40sm-qmc-300/</t>
  </si>
  <si>
    <t>CPP-300PU</t>
  </si>
  <si>
    <t>Искусственная замша перфорированная голубая 40х55 300gsm</t>
  </si>
  <si>
    <t>https://him-auto.ru/protirochnyj-material/iskusstvennaya-zamsha-perforirovannaya-golubaya-40h55-300gsm/</t>
  </si>
  <si>
    <t>300P</t>
  </si>
  <si>
    <t>Искусственная замша повышенной впитываемости 300 гр</t>
  </si>
  <si>
    <t>https://him-auto.ru/protirochnyj-material/iskusstvennaya-zamsha-povyshennoj-vpityvaemosti-300-gr/</t>
  </si>
  <si>
    <t>IT-0461/2</t>
  </si>
  <si>
    <t>Искусственная замша синяя 44x55см без перфорирования</t>
  </si>
  <si>
    <t>https://him-auto.ru/protirochnyj-material/iskusstvennaya-zamsha-sinyaya-44x55sm-bez-perforirovaniya/</t>
  </si>
  <si>
    <t>БС-2-200-VМ</t>
  </si>
  <si>
    <t>Полотенца листовые бумажные белые V-сложения 2-сл. 200л</t>
  </si>
  <si>
    <t>https://him-auto.ru/protirochnyj-material/polotenca-listovye-bumazhnye-belye-v-slozheniya-2-sl-200l/</t>
  </si>
  <si>
    <t>WWSNCHMS</t>
  </si>
  <si>
    <t>Полотенце для сушки кузова WoollyWormit, иcкусственная замша</t>
  </si>
  <si>
    <t>https://him-auto.ru/protirochnyj-material/polotence-dlya-sushki-kuzova-woollywormit-ickusstvennaya-zamsha/</t>
  </si>
  <si>
    <t>BGP195</t>
  </si>
  <si>
    <t>Протирочная бумага голубая 2-сл 350м, 28 см</t>
  </si>
  <si>
    <t>https://him-auto.ru/protirochnyj-material/protirochnaya-bumaga-golubaya-2-sl-350m-28-sm/</t>
  </si>
  <si>
    <t>45274</t>
  </si>
  <si>
    <t>Протирочная бумага с перфорацией 2х слойная 500 отрывов Leraton 2X Wiper</t>
  </si>
  <si>
    <t>https://him-auto.ru/protirochnyj-material/protirochnaya-bumaga-s-perforaciej-2h-slojnaya-500-otryvov-leraton-2x-wiper/</t>
  </si>
  <si>
    <t>11346</t>
  </si>
  <si>
    <t>Протирочная бумага с перфорацией 3х слойная 500 отрывов LERATON 3X Wiper</t>
  </si>
  <si>
    <t>https://him-auto.ru/protirochnyj-material/protirochnaya-bumaga-s-perforaciej-3h-slojnaya-500-otryvov-leraton-3x-wiper/</t>
  </si>
  <si>
    <t>299963</t>
  </si>
  <si>
    <t>Протирочное полотенце в рулоне Focus Jumbo 2-слойная 1 рулон, 24 x 35 см</t>
  </si>
  <si>
    <t>https://him-auto.ru/protirochnyj-material/protirochnoe-polotence-v-rulone-focus-jumbo-2-slojnaya-1-rulon-24-x-35-sm/</t>
  </si>
  <si>
    <t>8370</t>
  </si>
  <si>
    <t>Протирочный материал Tamaka Alpha X110 Белый</t>
  </si>
  <si>
    <t>https://him-auto.ru/protirochnyj-material/protirochnyj-material-tamaka-alpha-x110-belyj/</t>
  </si>
  <si>
    <t>3495</t>
  </si>
  <si>
    <t>Протирочный материал Tamaka Alpha X60 Белый</t>
  </si>
  <si>
    <t>https://him-auto.ru/protirochnyj-material/protirochnyj-material-tamaka-alpha-x60-belyj/</t>
  </si>
  <si>
    <t>3496</t>
  </si>
  <si>
    <t>Протирочный материал Tamaka Alpha X60 Синий</t>
  </si>
  <si>
    <t>https://him-auto.ru/protirochnyj-material/protirochnyj-material-tamaka-alpha-x60-sinij/</t>
  </si>
  <si>
    <t>9470</t>
  </si>
  <si>
    <t>Протирочный материал Tamaka Sonata Pro Бирюзовый</t>
  </si>
  <si>
    <t>https://him-auto.ru/protirochnyj-material/protirochnyj-material-tamaka-sonata-pro-biryuzovyj/</t>
  </si>
  <si>
    <t>w201</t>
  </si>
  <si>
    <t>Протирочный материал Veiro Professional Comfort W201</t>
  </si>
  <si>
    <t>https://him-auto.ru/protirochnyj-material/protirochnyj-material-veiro-professional-comfort-w201/</t>
  </si>
  <si>
    <t>w202</t>
  </si>
  <si>
    <t>Протирочный материал в рулонах Veiro W202 двухслойный синий 1000листов</t>
  </si>
  <si>
    <t>https://him-auto.ru/protirochnyj-material/protirochnyj-material-v-rulonah-veiro-w202-dvuhslojnyj-sinij-1000listov/</t>
  </si>
  <si>
    <t>WP203</t>
  </si>
  <si>
    <t>Протирочный материал в рулонах Veiro двухслойный синий 500 листов</t>
  </si>
  <si>
    <t>https://him-auto.ru/protirochnyj-material/protirochnyj-material-v-rulonah-veiro-dvuhslojnyj-sinij-500-listov/</t>
  </si>
  <si>
    <t>7300</t>
  </si>
  <si>
    <t>Протирочный материал в рулонах WypAll L20 двухслойный KC7300</t>
  </si>
  <si>
    <t>https://him-auto.ru/protirochnyj-material/protirochnyj-material-v-rulonah-wypall-l20-dvuhslojnyj-kc7300/</t>
  </si>
  <si>
    <t>KC7301</t>
  </si>
  <si>
    <t>Протирочный материал в рулонах WypAll L20 двухслойный KC7301</t>
  </si>
  <si>
    <t>https://him-auto.ru/protirochnyj-material/protirochnyj-material-v-rulonah-wypall-l20-dvuhslojnyj-kc7301/</t>
  </si>
  <si>
    <t>7317</t>
  </si>
  <si>
    <t>Протирочный материал в рулонах WypAll L20 двухслойный KC7317</t>
  </si>
  <si>
    <t>https://him-auto.ru/protirochnyj-material/protirochnyj-material-v-rulonah-wypall-l20-dvuhslojnyj-kc7317/</t>
  </si>
  <si>
    <t>Wipe1</t>
  </si>
  <si>
    <t>Протирочный материал в рулоне Veiro Professional Wipe1</t>
  </si>
  <si>
    <t>https://him-auto.ru/protirochnyj-material/protirochnyj-material-v-rulone-veiro-professional-wipe1/</t>
  </si>
  <si>
    <t>IT-0462</t>
  </si>
  <si>
    <t>Салфетка в тубе 43x32см эконом</t>
  </si>
  <si>
    <t>https://him-auto.ru/protirochnyj-material/salfetka-v-tube-43x32sm-ehkonom/</t>
  </si>
  <si>
    <t>IT-0322</t>
  </si>
  <si>
    <t>Салфетка замша Алькантара 45х54см</t>
  </si>
  <si>
    <t>https://him-auto.ru/protirochnyj-material/salfetka-zamsha-alkantara-45h54sm/</t>
  </si>
  <si>
    <t>IT-0461</t>
  </si>
  <si>
    <t>Салфетка замша перфорированная 40x50см v/505884</t>
  </si>
  <si>
    <t>https://him-auto.ru/protirochnyj-material/salfetka-zamsha-perforirovannaya-40x50sm-v505884/</t>
  </si>
  <si>
    <t>IT-0321</t>
  </si>
  <si>
    <t>Салфетка замша перфорированная 40х55см</t>
  </si>
  <si>
    <t>https://him-auto.ru/protirochnyj-material/salfetka-zamsha-perforirovannaya-40h55sm/</t>
  </si>
  <si>
    <t>IT-0320</t>
  </si>
  <si>
    <t>Салфетка замша Софт 45х55см уп.</t>
  </si>
  <si>
    <t>https://him-auto.ru/protirochnyj-material/salfetka-zamsha-soft-45h55sm-up/</t>
  </si>
  <si>
    <t>CU-204</t>
  </si>
  <si>
    <t>Салфетка замшевая 32х43см перфорированная City Up Platinum CU-204</t>
  </si>
  <si>
    <t>https://him-auto.ru/protirochnyj-material/salfetka-zamshevaya-32h43sm-perforirovannaya-city-up-platinum-cu-204/</t>
  </si>
  <si>
    <t>Bgp069</t>
  </si>
  <si>
    <t>Салфетка из искусственной замши 45x50см 300gsm</t>
  </si>
  <si>
    <t>https://him-auto.ru/protirochnyj-material/salfetka-iz-iskusstvennoj-zamshi-45x50sm-300gsm/</t>
  </si>
  <si>
    <t>IT-0345</t>
  </si>
  <si>
    <t>Салфетка из искусственной замши 50х45см без лого 1сорт</t>
  </si>
  <si>
    <t>https://him-auto.ru/protirochnyj-material/salfetka-iz-iskusstvennoj-zamshi-50h45sm-bez-logo-1sort/</t>
  </si>
  <si>
    <t>DRY220GR</t>
  </si>
  <si>
    <t>Салфетка искусственная замша для сушки автомобиля 40х50см 220гр/м2</t>
  </si>
  <si>
    <t>https://him-auto.ru/protirochnyj-material/salfetka-iskusstvennaya-zamsha-dlya-sushki-avtomobilya-40h50sm-220grm2/</t>
  </si>
  <si>
    <t>CA-133 PRO</t>
  </si>
  <si>
    <t>Салфетка перфорированная из микрофибры CA-133 PRO</t>
  </si>
  <si>
    <t>https://him-auto.ru/protirochnyj-material/salfetka-perforirovannaya-iz-mikrofibry-ca-133-pro/</t>
  </si>
  <si>
    <t>333529</t>
  </si>
  <si>
    <t>Салфетки бумажные Basic 2 слоя, 33 х 35 см</t>
  </si>
  <si>
    <t>https://him-auto.ru/protirochnyj-material/salfetki-bumazhnye-basic-2-sloya-33-h-35-sm/</t>
  </si>
  <si>
    <t>Салфетки бумажные Classic 2 слоя</t>
  </si>
  <si>
    <t>https://him-auto.ru/protirochnyj-material/salfetki-bumazhnye-classic-2-sloya/</t>
  </si>
  <si>
    <t>5850303</t>
  </si>
  <si>
    <t>Салфетки нетканные для обезжиривания LAVA 32х42см 5850303 30шт</t>
  </si>
  <si>
    <t>https://him-auto.ru/protirochnyj-material/salfetki-netkannye-dlya-obezzhirivaniya-lava-32h42sm-5850303-30sht/</t>
  </si>
  <si>
    <t>5850203</t>
  </si>
  <si>
    <t>Салфетки нетканные для обезжиривания Ocean 32х42см 5850203 30шт</t>
  </si>
  <si>
    <t>https://him-auto.ru/protirochnyj-material/salfetki-netkannye-dlya-obezzhirivaniya-ocean-32h42sm-5850203-30sht/</t>
  </si>
  <si>
    <t>800571</t>
  </si>
  <si>
    <t>Салфетки нетканые для обезжиривания 32х36см W-CELL7 10шт</t>
  </si>
  <si>
    <t>https://him-auto.ru/protirochnyj-material/salfetki-netkanye-dlya-obezzhirivaniya-32h36sm-w-cell7-10sht/</t>
  </si>
  <si>
    <t>800581</t>
  </si>
  <si>
    <t>Салфетки нетканые для обезжиривания 32х36см W-CELL8 10шт</t>
  </si>
  <si>
    <t>https://him-auto.ru/protirochnyj-material/salfetki-netkanye-dlya-obezzhirivaniya-32h36sm-w-cell8-10sht/</t>
  </si>
  <si>
    <t>805021/1</t>
  </si>
  <si>
    <t>Салфетки нетканые для обезжиривания 32х36см W-GEX 10шт</t>
  </si>
  <si>
    <t>https://him-auto.ru/protirochnyj-material/salfetki-netkanye-dlya-obezzhirivaniya-32h36sm-w-gex-10sht/</t>
  </si>
  <si>
    <t>805011/1</t>
  </si>
  <si>
    <t>Салфетки нетканые для обезжиривания 32х36см W-POL 10шт</t>
  </si>
  <si>
    <t>https://him-auto.ru/protirochnyj-material/salfetki-netkanye-dlya-obezzhirivaniya-32h36sm-w-pol-10sht/</t>
  </si>
  <si>
    <t>805031/1</t>
  </si>
  <si>
    <t>Салфетки нетканые для обезжиривания 32х36см W-SON 10шт</t>
  </si>
  <si>
    <t>https://him-auto.ru/protirochnyj-material/salfetki-netkanye-dlya-obezzhirivaniya-32h36sm-w-son-10sht/</t>
  </si>
  <si>
    <t>417700</t>
  </si>
  <si>
    <t>Синтетическая замша для сушки авто в тубе Synthetic Chamos Plus</t>
  </si>
  <si>
    <t>https://him-auto.ru/protirochnyj-material/sinteticheskaya-zamsha-dlya-sushki-avto-v-tube-synthetic-chamos-plus/</t>
  </si>
  <si>
    <t>419200</t>
  </si>
  <si>
    <t>Тряпка для сушки авто из искусственной замши SONAX Car Care Cloth</t>
  </si>
  <si>
    <t>https://him-auto.ru/protirochnyj-material/tryapka-dlya-sushki-avto-iz-iskusstvennoj-zamshi-sonax-car-care-cloth/</t>
  </si>
  <si>
    <t>498071</t>
  </si>
  <si>
    <t>Чистящая салфетка FESTOOL RT PREMIUM</t>
  </si>
  <si>
    <t>https://him-auto.ru/protirochnyj-material/chistyashchaya-salfetka-festool-rt-premium/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</si>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</sst>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protirochnyj-material/autosol-iskusstvennaya-zamsha-600x440-mm/" TargetMode="External"/><Relationship Id="rId_hyperlink_3" Type="http://schemas.openxmlformats.org/officeDocument/2006/relationships/hyperlink" Target="https://him-auto.ru/protirochnyj-material/jeta-pro-double-dvuhslojnye-ochishchayushchie-salfetki/" TargetMode="External"/><Relationship Id="rId_hyperlink_4" Type="http://schemas.openxmlformats.org/officeDocument/2006/relationships/hyperlink" Target="https://him-auto.ru/protirochnyj-material/jeta-pro-j-clean-vpityvayushchie-salfetki-50/" TargetMode="External"/><Relationship Id="rId_hyperlink_5" Type="http://schemas.openxmlformats.org/officeDocument/2006/relationships/hyperlink" Target="https://him-auto.ru/protirochnyj-material/jeta-pro-triple-trehslojnye-ochishchayushchie-salfetki-500/" TargetMode="External"/><Relationship Id="rId_hyperlink_6" Type="http://schemas.openxmlformats.org/officeDocument/2006/relationships/hyperlink" Target="https://him-auto.ru/protirochnyj-material/jeta-pro-zephyr-obezzhirivayushchie-salfetki/" TargetMode="External"/><Relationship Id="rId_hyperlink_7" Type="http://schemas.openxmlformats.org/officeDocument/2006/relationships/hyperlink" Target="https://him-auto.ru/protirochnyj-material/jx-70-vysokoprochnye-salfetki-dlya-obezzhirivaniya-500/" TargetMode="External"/><Relationship Id="rId_hyperlink_8" Type="http://schemas.openxmlformats.org/officeDocument/2006/relationships/hyperlink" Target="https://him-auto.ru/protirochnyj-material/jx-80-vysokoprochnye-salfetki-dlya-obezzhirivaniya-50/" TargetMode="External"/><Relationship Id="rId_hyperlink_9" Type="http://schemas.openxmlformats.org/officeDocument/2006/relationships/hyperlink" Target="https://him-auto.ru/protirochnyj-material/shine-systems-iskusstvennaya-zamsha-sinyaya-perforirovannaya-300-grm2/" TargetMode="External"/><Relationship Id="rId_hyperlink_10" Type="http://schemas.openxmlformats.org/officeDocument/2006/relationships/hyperlink" Target="https://him-auto.ru/protirochnyj-material/suede-microfiber-mikrofibra-zamshevaya/" TargetMode="External"/><Relationship Id="rId_hyperlink_11" Type="http://schemas.openxmlformats.org/officeDocument/2006/relationships/hyperlink" Target="https://him-auto.ru/protirochnyj-material/tornado-mc-250pl-55h40sm-iskusstvennaya-zamsha-sinyaya-premium-klassa/" TargetMode="External"/><Relationship Id="rId_hyperlink_12" Type="http://schemas.openxmlformats.org/officeDocument/2006/relationships/hyperlink" Target="https://him-auto.ru/protirochnyj-material/tornado-mc-300pl-55h40sm-iskusstvennaya-zamsha-premium-klassa-zheltaya/" TargetMode="External"/><Relationship Id="rId_hyperlink_13" Type="http://schemas.openxmlformats.org/officeDocument/2006/relationships/hyperlink" Target="https://him-auto.ru/protirochnyj-material/tornado-mc-300pl-iskusstvennaya-zamsha-sinyaya-50-x-37-sm/" TargetMode="External"/><Relationship Id="rId_hyperlink_14" Type="http://schemas.openxmlformats.org/officeDocument/2006/relationships/hyperlink" Target="https://him-auto.ru/protirochnyj-material/tornado-ms-330-40h50sm-iskusstvennaya-zamsha-sero-zolotaya/" TargetMode="External"/><Relationship Id="rId_hyperlink_15" Type="http://schemas.openxmlformats.org/officeDocument/2006/relationships/hyperlink" Target="https://him-auto.ru/protirochnyj-material/vileda-zamsha-iskusstvennaya-50h44-sm/" TargetMode="External"/><Relationship Id="rId_hyperlink_16" Type="http://schemas.openxmlformats.org/officeDocument/2006/relationships/hyperlink" Target="https://him-auto.ru/protirochnyj-material/vileda-iskusstvennaya-zamsha-59-h-37-sm/" TargetMode="External"/><Relationship Id="rId_hyperlink_17" Type="http://schemas.openxmlformats.org/officeDocument/2006/relationships/hyperlink" Target="https://him-auto.ru/protirochnyj-material/vileda-iskusstvennaya-zamsha-38h55-pvm-300-gsm/" TargetMode="External"/><Relationship Id="rId_hyperlink_18" Type="http://schemas.openxmlformats.org/officeDocument/2006/relationships/hyperlink" Target="https://him-auto.ru/protirochnyj-material/wipeoff-2335-protirochnye-salfetki-s-perforaciej-2-h-slojnye-1000-sht/" TargetMode="External"/><Relationship Id="rId_hyperlink_19" Type="http://schemas.openxmlformats.org/officeDocument/2006/relationships/hyperlink" Target="https://him-auto.ru/protirochnyj-material/wipeoff-3335-protirochnye-salfetki-s-perforaciej-2-h-slojnye-1000-sht/" TargetMode="External"/><Relationship Id="rId_hyperlink_20" Type="http://schemas.openxmlformats.org/officeDocument/2006/relationships/hyperlink" Target="https://him-auto.ru/protirochnyj-material/bumazhnye-protirochnye-materialy-2sl-sinie-350m-h-33sm-1000l/" TargetMode="External"/><Relationship Id="rId_hyperlink_21" Type="http://schemas.openxmlformats.org/officeDocument/2006/relationships/hyperlink" Target="https://him-auto.ru/protirochnyj-material/vpityvayushchaya-salfetka-iz-iskusstvennoj-zamshi-55h44-sinyaya/" TargetMode="External"/><Relationship Id="rId_hyperlink_22" Type="http://schemas.openxmlformats.org/officeDocument/2006/relationships/hyperlink" Target="https://him-auto.ru/protirochnyj-material/zamsha-53h40-sinyaya-380-gr-999059380/" TargetMode="External"/><Relationship Id="rId_hyperlink_23" Type="http://schemas.openxmlformats.org/officeDocument/2006/relationships/hyperlink" Target="https://him-auto.ru/protirochnyj-material/zamsha-54h44-250-gsinyaya-999059250/" TargetMode="External"/><Relationship Id="rId_hyperlink_24" Type="http://schemas.openxmlformats.org/officeDocument/2006/relationships/hyperlink" Target="https://him-auto.ru/protirochnyj-material/zamsha-54h44-300-gsinyaya-sinij-999059-nb/" TargetMode="External"/><Relationship Id="rId_hyperlink_25" Type="http://schemas.openxmlformats.org/officeDocument/2006/relationships/hyperlink" Target="https://him-auto.ru/protirochnyj-material/zamsha-pva-60-na-39-sm-zheltaya-sb/" TargetMode="External"/><Relationship Id="rId_hyperlink_26" Type="http://schemas.openxmlformats.org/officeDocument/2006/relationships/hyperlink" Target="https://him-auto.ru/protirochnyj-material/zamsha-pva-60-na-40-sm-rozovaya/" TargetMode="External"/><Relationship Id="rId_hyperlink_27" Type="http://schemas.openxmlformats.org/officeDocument/2006/relationships/hyperlink" Target="https://him-auto.ru/protirochnyj-material/zamsha-pva-60x43-sm-zheltaya/" TargetMode="External"/><Relationship Id="rId_hyperlink_28" Type="http://schemas.openxmlformats.org/officeDocument/2006/relationships/hyperlink" Target="https://him-auto.ru/protirochnyj-material/zamsha-pva-64-na-43-sm-zheltaya/" TargetMode="External"/><Relationship Id="rId_hyperlink_29" Type="http://schemas.openxmlformats.org/officeDocument/2006/relationships/hyperlink" Target="https://him-auto.ru/protirochnyj-material/zamsha-pva-64-na-43-sm-zheltaya/?sku=160895" TargetMode="External"/><Relationship Id="rId_hyperlink_30" Type="http://schemas.openxmlformats.org/officeDocument/2006/relationships/hyperlink" Target="https://him-auto.ru/protirochnyj-material/zamsha-pva-66-na-43-sm-zheltaya/" TargetMode="External"/><Relationship Id="rId_hyperlink_31" Type="http://schemas.openxmlformats.org/officeDocument/2006/relationships/hyperlink" Target="https://him-auto.ru/protirochnyj-material/zamsha-zheltaya-perforirovannaya-40x55sm-qmc-300pl/" TargetMode="External"/><Relationship Id="rId_hyperlink_32" Type="http://schemas.openxmlformats.org/officeDocument/2006/relationships/hyperlink" Target="https://him-auto.ru/protirochnyj-material/zamsha-iskusstvennaya-zheltaya-pvm-38-h-55-sm/" TargetMode="External"/><Relationship Id="rId_hyperlink_33" Type="http://schemas.openxmlformats.org/officeDocument/2006/relationships/hyperlink" Target="https://him-auto.ru/protirochnyj-material/zamsha-iskusstvennaya-zheltaya-4055-300gsm/" TargetMode="External"/><Relationship Id="rId_hyperlink_34" Type="http://schemas.openxmlformats.org/officeDocument/2006/relationships/hyperlink" Target="https://him-auto.ru/protirochnyj-material/zamsha-protirochnaya-32h43sm-v-tubuse-cityup-cu-222/" TargetMode="External"/><Relationship Id="rId_hyperlink_35" Type="http://schemas.openxmlformats.org/officeDocument/2006/relationships/hyperlink" Target="https://him-auto.ru/protirochnyj-material/zamsha-protirochnaya-64h43sm-v-tubuse-cityup-cu-221/" TargetMode="External"/><Relationship Id="rId_hyperlink_36" Type="http://schemas.openxmlformats.org/officeDocument/2006/relationships/hyperlink" Target="https://him-auto.ru/protirochnyj-material/zamsha-seraya-380-gr-49-h-40-sm-au-7773804940/" TargetMode="External"/><Relationship Id="rId_hyperlink_37" Type="http://schemas.openxmlformats.org/officeDocument/2006/relationships/hyperlink" Target="https://him-auto.ru/protirochnyj-material/zamsha-sinyaya-330-gr-autech-49-h-40-sm-au-7773304940/" TargetMode="External"/><Relationship Id="rId_hyperlink_38" Type="http://schemas.openxmlformats.org/officeDocument/2006/relationships/hyperlink" Target="https://him-auto.ru/protirochnyj-material/zamsha-sinyaya-330-gr-koch-chemie-49-h-40-sm-999382/" TargetMode="External"/><Relationship Id="rId_hyperlink_39" Type="http://schemas.openxmlformats.org/officeDocument/2006/relationships/hyperlink" Target="https://him-auto.ru/protirochnyj-material/zamsha-sinyaya-perforirovannaya-40x55sm-qmc-300pl/" TargetMode="External"/><Relationship Id="rId_hyperlink_40" Type="http://schemas.openxmlformats.org/officeDocument/2006/relationships/hyperlink" Target="https://him-auto.ru/protirochnyj-material/zamshevaya-mikrofibra-suede-microfiber-cloths-40-h-40-sm/" TargetMode="External"/><Relationship Id="rId_hyperlink_41" Type="http://schemas.openxmlformats.org/officeDocument/2006/relationships/hyperlink" Target="https://him-auto.ru/protirochnyj-material/zamshevaya-mikrofibra-s-overlokom-suedosuede/" TargetMode="External"/><Relationship Id="rId_hyperlink_42" Type="http://schemas.openxmlformats.org/officeDocument/2006/relationships/hyperlink" Target="https://him-auto.ru/protirochnyj-material/iskusstvennaya-zamsha-tornado-zheltaya-55h40sm/" TargetMode="External"/><Relationship Id="rId_hyperlink_43" Type="http://schemas.openxmlformats.org/officeDocument/2006/relationships/hyperlink" Target="https://him-auto.ru/protirochnyj-material/iskusstvennaya-zamsha-zheltaya-55h40sm-qmc-300/" TargetMode="External"/><Relationship Id="rId_hyperlink_44" Type="http://schemas.openxmlformats.org/officeDocument/2006/relationships/hyperlink" Target="https://him-auto.ru/protirochnyj-material/iskusstvennaya-zamsha-perforirovannaya-golubaya-40h55-300gsm/" TargetMode="External"/><Relationship Id="rId_hyperlink_45" Type="http://schemas.openxmlformats.org/officeDocument/2006/relationships/hyperlink" Target="https://him-auto.ru/protirochnyj-material/iskusstvennaya-zamsha-povyshennoj-vpityvaemosti-300-gr/" TargetMode="External"/><Relationship Id="rId_hyperlink_46" Type="http://schemas.openxmlformats.org/officeDocument/2006/relationships/hyperlink" Target="https://him-auto.ru/protirochnyj-material/iskusstvennaya-zamsha-sinyaya-44x55sm-bez-perforirovaniya/" TargetMode="External"/><Relationship Id="rId_hyperlink_47" Type="http://schemas.openxmlformats.org/officeDocument/2006/relationships/hyperlink" Target="https://him-auto.ru/protirochnyj-material/polotenca-listovye-bumazhnye-belye-v-slozheniya-2-sl-200l/" TargetMode="External"/><Relationship Id="rId_hyperlink_48" Type="http://schemas.openxmlformats.org/officeDocument/2006/relationships/hyperlink" Target="https://him-auto.ru/protirochnyj-material/polotence-dlya-sushki-kuzova-woollywormit-ickusstvennaya-zamsha/" TargetMode="External"/><Relationship Id="rId_hyperlink_49" Type="http://schemas.openxmlformats.org/officeDocument/2006/relationships/hyperlink" Target="https://him-auto.ru/protirochnyj-material/protirochnaya-bumaga-golubaya-2-sl-350m-28-sm/" TargetMode="External"/><Relationship Id="rId_hyperlink_50" Type="http://schemas.openxmlformats.org/officeDocument/2006/relationships/hyperlink" Target="https://him-auto.ru/protirochnyj-material/protirochnaya-bumaga-s-perforaciej-2h-slojnaya-500-otryvov-leraton-2x-wiper/" TargetMode="External"/><Relationship Id="rId_hyperlink_51" Type="http://schemas.openxmlformats.org/officeDocument/2006/relationships/hyperlink" Target="https://him-auto.ru/protirochnyj-material/protirochnaya-bumaga-s-perforaciej-3h-slojnaya-500-otryvov-leraton-3x-wiper/" TargetMode="External"/><Relationship Id="rId_hyperlink_52" Type="http://schemas.openxmlformats.org/officeDocument/2006/relationships/hyperlink" Target="https://him-auto.ru/protirochnyj-material/protirochnoe-polotence-v-rulone-focus-jumbo-2-slojnaya-1-rulon-24-x-35-sm/" TargetMode="External"/><Relationship Id="rId_hyperlink_53" Type="http://schemas.openxmlformats.org/officeDocument/2006/relationships/hyperlink" Target="https://him-auto.ru/protirochnyj-material/protirochnyj-material-tamaka-alpha-x110-belyj/" TargetMode="External"/><Relationship Id="rId_hyperlink_54" Type="http://schemas.openxmlformats.org/officeDocument/2006/relationships/hyperlink" Target="https://him-auto.ru/protirochnyj-material/protirochnyj-material-tamaka-alpha-x60-belyj/" TargetMode="External"/><Relationship Id="rId_hyperlink_55" Type="http://schemas.openxmlformats.org/officeDocument/2006/relationships/hyperlink" Target="https://him-auto.ru/protirochnyj-material/protirochnyj-material-tamaka-alpha-x60-sinij/" TargetMode="External"/><Relationship Id="rId_hyperlink_56" Type="http://schemas.openxmlformats.org/officeDocument/2006/relationships/hyperlink" Target="https://him-auto.ru/protirochnyj-material/protirochnyj-material-tamaka-sonata-pro-biryuzovyj/" TargetMode="External"/><Relationship Id="rId_hyperlink_57" Type="http://schemas.openxmlformats.org/officeDocument/2006/relationships/hyperlink" Target="https://him-auto.ru/protirochnyj-material/protirochnyj-material-veiro-professional-comfort-w201/" TargetMode="External"/><Relationship Id="rId_hyperlink_58" Type="http://schemas.openxmlformats.org/officeDocument/2006/relationships/hyperlink" Target="https://him-auto.ru/protirochnyj-material/protirochnyj-material-v-rulonah-veiro-w202-dvuhslojnyj-sinij-1000listov/" TargetMode="External"/><Relationship Id="rId_hyperlink_59" Type="http://schemas.openxmlformats.org/officeDocument/2006/relationships/hyperlink" Target="https://him-auto.ru/protirochnyj-material/protirochnyj-material-v-rulonah-veiro-dvuhslojnyj-sinij-500-listov/" TargetMode="External"/><Relationship Id="rId_hyperlink_60" Type="http://schemas.openxmlformats.org/officeDocument/2006/relationships/hyperlink" Target="https://him-auto.ru/protirochnyj-material/protirochnyj-material-v-rulonah-wypall-l20-dvuhslojnyj-kc7300/" TargetMode="External"/><Relationship Id="rId_hyperlink_61" Type="http://schemas.openxmlformats.org/officeDocument/2006/relationships/hyperlink" Target="https://him-auto.ru/protirochnyj-material/protirochnyj-material-v-rulonah-wypall-l20-dvuhslojnyj-kc7301/" TargetMode="External"/><Relationship Id="rId_hyperlink_62" Type="http://schemas.openxmlformats.org/officeDocument/2006/relationships/hyperlink" Target="https://him-auto.ru/protirochnyj-material/protirochnyj-material-v-rulonah-wypall-l20-dvuhslojnyj-kc7317/" TargetMode="External"/><Relationship Id="rId_hyperlink_63" Type="http://schemas.openxmlformats.org/officeDocument/2006/relationships/hyperlink" Target="https://him-auto.ru/protirochnyj-material/protirochnyj-material-v-rulone-veiro-professional-wipe1/" TargetMode="External"/><Relationship Id="rId_hyperlink_64" Type="http://schemas.openxmlformats.org/officeDocument/2006/relationships/hyperlink" Target="https://him-auto.ru/protirochnyj-material/salfetka-v-tube-43x32sm-ehkonom/" TargetMode="External"/><Relationship Id="rId_hyperlink_65" Type="http://schemas.openxmlformats.org/officeDocument/2006/relationships/hyperlink" Target="https://him-auto.ru/protirochnyj-material/salfetka-zamsha-alkantara-45h54sm/" TargetMode="External"/><Relationship Id="rId_hyperlink_66" Type="http://schemas.openxmlformats.org/officeDocument/2006/relationships/hyperlink" Target="https://him-auto.ru/protirochnyj-material/salfetka-zamsha-perforirovannaya-40x50sm-v505884/" TargetMode="External"/><Relationship Id="rId_hyperlink_67" Type="http://schemas.openxmlformats.org/officeDocument/2006/relationships/hyperlink" Target="https://him-auto.ru/protirochnyj-material/salfetka-zamsha-perforirovannaya-40h55sm/" TargetMode="External"/><Relationship Id="rId_hyperlink_68" Type="http://schemas.openxmlformats.org/officeDocument/2006/relationships/hyperlink" Target="https://him-auto.ru/protirochnyj-material/salfetka-zamsha-soft-45h55sm-up/" TargetMode="External"/><Relationship Id="rId_hyperlink_69" Type="http://schemas.openxmlformats.org/officeDocument/2006/relationships/hyperlink" Target="https://him-auto.ru/protirochnyj-material/salfetka-zamshevaya-32h43sm-perforirovannaya-city-up-platinum-cu-204/" TargetMode="External"/><Relationship Id="rId_hyperlink_70" Type="http://schemas.openxmlformats.org/officeDocument/2006/relationships/hyperlink" Target="https://him-auto.ru/protirochnyj-material/salfetka-iz-iskusstvennoj-zamshi-45x50sm-300gsm/" TargetMode="External"/><Relationship Id="rId_hyperlink_71" Type="http://schemas.openxmlformats.org/officeDocument/2006/relationships/hyperlink" Target="https://him-auto.ru/protirochnyj-material/salfetka-iz-iskusstvennoj-zamshi-50h45sm-bez-logo-1sort/" TargetMode="External"/><Relationship Id="rId_hyperlink_72" Type="http://schemas.openxmlformats.org/officeDocument/2006/relationships/hyperlink" Target="https://him-auto.ru/protirochnyj-material/salfetka-iskusstvennaya-zamsha-dlya-sushki-avtomobilya-40h50sm-220grm2/" TargetMode="External"/><Relationship Id="rId_hyperlink_73" Type="http://schemas.openxmlformats.org/officeDocument/2006/relationships/hyperlink" Target="https://him-auto.ru/protirochnyj-material/salfetka-perforirovannaya-iz-mikrofibry-ca-133-pro/" TargetMode="External"/><Relationship Id="rId_hyperlink_74" Type="http://schemas.openxmlformats.org/officeDocument/2006/relationships/hyperlink" Target="https://him-auto.ru/protirochnyj-material/salfetki-bumazhnye-basic-2-sloya-33-h-35-sm/" TargetMode="External"/><Relationship Id="rId_hyperlink_75" Type="http://schemas.openxmlformats.org/officeDocument/2006/relationships/hyperlink" Target="https://him-auto.ru/protirochnyj-material/salfetki-bumazhnye-classic-2-sloya/" TargetMode="External"/><Relationship Id="rId_hyperlink_76" Type="http://schemas.openxmlformats.org/officeDocument/2006/relationships/hyperlink" Target="https://him-auto.ru/protirochnyj-material/salfetki-netkannye-dlya-obezzhirivaniya-lava-32h42sm-5850303-30sht/" TargetMode="External"/><Relationship Id="rId_hyperlink_77" Type="http://schemas.openxmlformats.org/officeDocument/2006/relationships/hyperlink" Target="https://him-auto.ru/protirochnyj-material/salfetki-netkannye-dlya-obezzhirivaniya-ocean-32h42sm-5850203-30sht/" TargetMode="External"/><Relationship Id="rId_hyperlink_78" Type="http://schemas.openxmlformats.org/officeDocument/2006/relationships/hyperlink" Target="https://him-auto.ru/protirochnyj-material/salfetki-netkanye-dlya-obezzhirivaniya-32h36sm-w-cell7-10sht/" TargetMode="External"/><Relationship Id="rId_hyperlink_79" Type="http://schemas.openxmlformats.org/officeDocument/2006/relationships/hyperlink" Target="https://him-auto.ru/protirochnyj-material/salfetki-netkanye-dlya-obezzhirivaniya-32h36sm-w-cell8-10sht/" TargetMode="External"/><Relationship Id="rId_hyperlink_80" Type="http://schemas.openxmlformats.org/officeDocument/2006/relationships/hyperlink" Target="https://him-auto.ru/protirochnyj-material/salfetki-netkanye-dlya-obezzhirivaniya-32h36sm-w-gex-10sht/" TargetMode="External"/><Relationship Id="rId_hyperlink_81" Type="http://schemas.openxmlformats.org/officeDocument/2006/relationships/hyperlink" Target="https://him-auto.ru/protirochnyj-material/salfetki-netkanye-dlya-obezzhirivaniya-32h36sm-w-pol-10sht/" TargetMode="External"/><Relationship Id="rId_hyperlink_82" Type="http://schemas.openxmlformats.org/officeDocument/2006/relationships/hyperlink" Target="https://him-auto.ru/protirochnyj-material/salfetki-netkanye-dlya-obezzhirivaniya-32h36sm-w-son-10sht/" TargetMode="External"/><Relationship Id="rId_hyperlink_83" Type="http://schemas.openxmlformats.org/officeDocument/2006/relationships/hyperlink" Target="https://him-auto.ru/protirochnyj-material/sinteticheskaya-zamsha-dlya-sushki-avto-v-tube-synthetic-chamos-plus/" TargetMode="External"/><Relationship Id="rId_hyperlink_84" Type="http://schemas.openxmlformats.org/officeDocument/2006/relationships/hyperlink" Target="https://him-auto.ru/protirochnyj-material/tryapka-dlya-sushki-avto-iz-iskusstvennoj-zamshi-sonax-car-care-cloth/" TargetMode="External"/><Relationship Id="rId_hyperlink_85" Type="http://schemas.openxmlformats.org/officeDocument/2006/relationships/hyperlink" Target="https://him-auto.ru/protirochnyj-material/chistyashchaya-salfetka-festool-rt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>
        <v>1000.0</v>
      </c>
      <c r="F8" s="15">
        <v>310.0</v>
      </c>
      <c r="G8" s="13">
        <f>F8*8</f>
        <v>2480</v>
      </c>
      <c r="H8" s="18" t="s">
        <v>15</v>
      </c>
    </row>
    <row r="9" spans="1:8" outlineLevel="1">
      <c r="A9" s="18">
        <v>2</v>
      </c>
      <c r="B9" s="9" t="s">
        <v>16</v>
      </c>
      <c r="C9" s="10" t="s">
        <v>17</v>
      </c>
      <c r="D9" s="10" t="s">
        <v>18</v>
      </c>
      <c r="E9" s="8">
        <v>1000.0</v>
      </c>
      <c r="F9" s="15">
        <v>1263.0</v>
      </c>
      <c r="G9" s="13">
        <f>F9*9</f>
        <v>11367</v>
      </c>
      <c r="H9" s="18" t="s">
        <v>15</v>
      </c>
    </row>
    <row r="10" spans="1:8" outlineLevel="1">
      <c r="A10" s="18">
        <v>3</v>
      </c>
      <c r="B10" s="9" t="s">
        <v>19</v>
      </c>
      <c r="C10" s="10" t="s">
        <v>20</v>
      </c>
      <c r="D10" s="10" t="s">
        <v>21</v>
      </c>
      <c r="E10" s="8">
        <v>1000.0</v>
      </c>
      <c r="F10" s="15">
        <v>767.0</v>
      </c>
      <c r="G10" s="13">
        <f>F10*10</f>
        <v>7670</v>
      </c>
      <c r="H10" s="18" t="s">
        <v>15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1770.0</v>
      </c>
      <c r="G11" s="13">
        <f>F11*11</f>
        <v>19470</v>
      </c>
      <c r="H11" s="18" t="s">
        <v>15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>
        <v>1000.0</v>
      </c>
      <c r="F12" s="15">
        <v>3007.0</v>
      </c>
      <c r="G12" s="13">
        <f>F12*12</f>
        <v>36084</v>
      </c>
      <c r="H12" s="18" t="s">
        <v>15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3927.0</v>
      </c>
      <c r="G13" s="13">
        <f>F13*13</f>
        <v>51051</v>
      </c>
      <c r="H13" s="18" t="s">
        <v>15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>
        <v>1000.0</v>
      </c>
      <c r="F14" s="15">
        <v>495.0</v>
      </c>
      <c r="G14" s="13">
        <f>F14*14</f>
        <v>6930</v>
      </c>
      <c r="H14" s="18" t="s">
        <v>15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>
        <v>1000.0</v>
      </c>
      <c r="F15" s="15">
        <v>370.0</v>
      </c>
      <c r="G15" s="13">
        <f>F15*15</f>
        <v>5550</v>
      </c>
      <c r="H15" s="18" t="s">
        <v>15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>
        <v>1000.0</v>
      </c>
      <c r="F16" s="15">
        <v>250.0</v>
      </c>
      <c r="G16" s="13">
        <f>F16*16</f>
        <v>4000</v>
      </c>
      <c r="H16" s="18" t="s">
        <v>15</v>
      </c>
    </row>
    <row r="17" spans="1:8" outlineLevel="1">
      <c r="A17" s="18">
        <v>10</v>
      </c>
      <c r="B17" s="9" t="s">
        <v>40</v>
      </c>
      <c r="C17" s="10" t="s">
        <v>41</v>
      </c>
      <c r="D17" s="10" t="s">
        <v>42</v>
      </c>
      <c r="E17" s="8">
        <v>1000.0</v>
      </c>
      <c r="F17" s="15">
        <v>341.0</v>
      </c>
      <c r="G17" s="13">
        <f>F17*17</f>
        <v>5797</v>
      </c>
      <c r="H17" s="18" t="s">
        <v>15</v>
      </c>
    </row>
    <row r="18" spans="1:8" outlineLevel="1">
      <c r="A18" s="18">
        <v>11</v>
      </c>
      <c r="B18" s="9" t="s">
        <v>43</v>
      </c>
      <c r="C18" s="10" t="s">
        <v>44</v>
      </c>
      <c r="D18" s="10" t="s">
        <v>45</v>
      </c>
      <c r="E18" s="8">
        <v>1000.0</v>
      </c>
      <c r="F18" s="15">
        <v>371.0</v>
      </c>
      <c r="G18" s="13">
        <f>F18*18</f>
        <v>6678</v>
      </c>
      <c r="H18" s="18" t="s">
        <v>15</v>
      </c>
    </row>
    <row r="19" spans="1:8" outlineLevel="1">
      <c r="A19" s="18">
        <v>12</v>
      </c>
      <c r="B19" s="9" t="s">
        <v>46</v>
      </c>
      <c r="C19" s="10" t="s">
        <v>47</v>
      </c>
      <c r="D19" s="10" t="s">
        <v>48</v>
      </c>
      <c r="E19" s="8">
        <v>1000.0</v>
      </c>
      <c r="F19" s="15">
        <v>332.0</v>
      </c>
      <c r="G19" s="13">
        <f>F19*19</f>
        <v>6308</v>
      </c>
      <c r="H19" s="18" t="s">
        <v>15</v>
      </c>
    </row>
    <row r="20" spans="1:8" outlineLevel="1">
      <c r="A20" s="18">
        <v>13</v>
      </c>
      <c r="B20" s="9" t="s">
        <v>49</v>
      </c>
      <c r="C20" s="10" t="s">
        <v>50</v>
      </c>
      <c r="D20" s="10" t="s">
        <v>51</v>
      </c>
      <c r="E20" s="8">
        <v>1000.0</v>
      </c>
      <c r="F20" s="15">
        <v>344.0</v>
      </c>
      <c r="G20" s="13">
        <f>F20*20</f>
        <v>6880</v>
      </c>
      <c r="H20" s="18" t="s">
        <v>15</v>
      </c>
    </row>
    <row r="21" spans="1:8" outlineLevel="1">
      <c r="A21" s="18">
        <v>14</v>
      </c>
      <c r="B21" s="9" t="s">
        <v>52</v>
      </c>
      <c r="C21" s="10" t="s">
        <v>53</v>
      </c>
      <c r="D21" s="10" t="s">
        <v>54</v>
      </c>
      <c r="E21" s="8">
        <v>1000.0</v>
      </c>
      <c r="F21" s="15">
        <v>620.0</v>
      </c>
      <c r="G21" s="13">
        <f>F21*21</f>
        <v>13020</v>
      </c>
      <c r="H21" s="18" t="s">
        <v>15</v>
      </c>
    </row>
    <row r="22" spans="1:8" outlineLevel="1">
      <c r="A22" s="18">
        <v>15</v>
      </c>
      <c r="B22" s="9" t="s">
        <v>55</v>
      </c>
      <c r="C22" s="10" t="s">
        <v>56</v>
      </c>
      <c r="D22" s="10" t="s">
        <v>57</v>
      </c>
      <c r="E22" s="8">
        <v>1000.0</v>
      </c>
      <c r="F22" s="15">
        <v>480.0</v>
      </c>
      <c r="G22" s="13">
        <f>F22*22</f>
        <v>10560</v>
      </c>
      <c r="H22" s="18" t="s">
        <v>15</v>
      </c>
    </row>
    <row r="23" spans="1:8" outlineLevel="1">
      <c r="A23" s="18">
        <v>16</v>
      </c>
      <c r="B23" s="9" t="s">
        <v>58</v>
      </c>
      <c r="C23" s="10" t="s">
        <v>59</v>
      </c>
      <c r="D23" s="10" t="s">
        <v>60</v>
      </c>
      <c r="E23" s="8">
        <v>1000.0</v>
      </c>
      <c r="F23" s="15">
        <v>287.0</v>
      </c>
      <c r="G23" s="13">
        <f>F23*23</f>
        <v>6601</v>
      </c>
      <c r="H23" s="18" t="s">
        <v>15</v>
      </c>
    </row>
    <row r="24" spans="1:8" outlineLevel="1">
      <c r="A24" s="18">
        <v>17</v>
      </c>
      <c r="B24" s="9" t="s">
        <v>61</v>
      </c>
      <c r="C24" s="10" t="s">
        <v>62</v>
      </c>
      <c r="D24" s="10" t="s">
        <v>63</v>
      </c>
      <c r="E24" s="8">
        <v>1000.0</v>
      </c>
      <c r="F24" s="15">
        <v>4190.0</v>
      </c>
      <c r="G24" s="13">
        <f>F24*24</f>
        <v>100560</v>
      </c>
      <c r="H24" s="18" t="s">
        <v>15</v>
      </c>
    </row>
    <row r="25" spans="1:8" outlineLevel="1">
      <c r="A25" s="18">
        <v>18</v>
      </c>
      <c r="B25" s="9" t="s">
        <v>64</v>
      </c>
      <c r="C25" s="10" t="s">
        <v>65</v>
      </c>
      <c r="D25" s="10" t="s">
        <v>66</v>
      </c>
      <c r="E25" s="8">
        <v>1000.0</v>
      </c>
      <c r="F25" s="15">
        <v>2090.0</v>
      </c>
      <c r="G25" s="13">
        <f>F25*25</f>
        <v>52250</v>
      </c>
      <c r="H25" s="18" t="s">
        <v>15</v>
      </c>
    </row>
    <row r="26" spans="1:8" outlineLevel="1">
      <c r="A26" s="18">
        <v>19</v>
      </c>
      <c r="B26" s="9" t="s">
        <v>67</v>
      </c>
      <c r="C26" s="10" t="s">
        <v>68</v>
      </c>
      <c r="D26" s="10" t="s">
        <v>69</v>
      </c>
      <c r="E26" s="8">
        <v>1000.0</v>
      </c>
      <c r="F26" s="15">
        <v>1595.0</v>
      </c>
      <c r="G26" s="13">
        <f>F26*26</f>
        <v>41470</v>
      </c>
      <c r="H26" s="18" t="s">
        <v>15</v>
      </c>
    </row>
    <row r="27" spans="1:8" outlineLevel="1">
      <c r="A27" s="18">
        <v>20</v>
      </c>
      <c r="B27" s="9" t="s">
        <v>70</v>
      </c>
      <c r="C27" s="10" t="s">
        <v>71</v>
      </c>
      <c r="D27" s="10" t="s">
        <v>72</v>
      </c>
      <c r="E27" s="8">
        <v>1000.0</v>
      </c>
      <c r="F27" s="15">
        <v>220.0</v>
      </c>
      <c r="G27" s="13">
        <f>F27*27</f>
        <v>5940</v>
      </c>
      <c r="H27" s="18" t="s">
        <v>15</v>
      </c>
    </row>
    <row r="28" spans="1:8" outlineLevel="1">
      <c r="A28" s="18">
        <v>21</v>
      </c>
      <c r="B28" s="9" t="s">
        <v>73</v>
      </c>
      <c r="C28" s="10" t="s">
        <v>74</v>
      </c>
      <c r="D28" s="10" t="s">
        <v>75</v>
      </c>
      <c r="E28" s="8">
        <v>1000.0</v>
      </c>
      <c r="F28" s="15">
        <v>216.0</v>
      </c>
      <c r="G28" s="13">
        <f>F28*28</f>
        <v>6048</v>
      </c>
      <c r="H28" s="18" t="s">
        <v>15</v>
      </c>
    </row>
    <row r="29" spans="1:8" outlineLevel="1">
      <c r="A29" s="18">
        <v>22</v>
      </c>
      <c r="B29" s="9" t="s">
        <v>76</v>
      </c>
      <c r="C29" s="10" t="s">
        <v>77</v>
      </c>
      <c r="D29" s="10" t="s">
        <v>78</v>
      </c>
      <c r="E29" s="8">
        <v>1000.0</v>
      </c>
      <c r="F29" s="15">
        <v>293.0</v>
      </c>
      <c r="G29" s="13">
        <f>F29*29</f>
        <v>8497</v>
      </c>
      <c r="H29" s="18" t="s">
        <v>15</v>
      </c>
    </row>
    <row r="30" spans="1:8" outlineLevel="1">
      <c r="A30" s="18">
        <v>23</v>
      </c>
      <c r="B30" s="9" t="s">
        <v>79</v>
      </c>
      <c r="C30" s="10" t="s">
        <v>80</v>
      </c>
      <c r="D30" s="10" t="s">
        <v>81</v>
      </c>
      <c r="E30" s="8">
        <v>1000.0</v>
      </c>
      <c r="F30" s="15">
        <v>326.0</v>
      </c>
      <c r="G30" s="13">
        <f>F30*30</f>
        <v>9780</v>
      </c>
      <c r="H30" s="18" t="s">
        <v>15</v>
      </c>
    </row>
    <row r="31" spans="1:8" outlineLevel="1">
      <c r="A31" s="18">
        <v>24</v>
      </c>
      <c r="B31" s="9" t="s">
        <v>82</v>
      </c>
      <c r="C31" s="10" t="s">
        <v>83</v>
      </c>
      <c r="D31" s="10" t="s">
        <v>84</v>
      </c>
      <c r="E31" s="8">
        <v>1000.0</v>
      </c>
      <c r="F31" s="15">
        <v>250.0</v>
      </c>
      <c r="G31" s="13">
        <f>F31*31</f>
        <v>7750</v>
      </c>
      <c r="H31" s="18" t="s">
        <v>15</v>
      </c>
    </row>
    <row r="32" spans="1:8" outlineLevel="1">
      <c r="A32" s="18">
        <v>25</v>
      </c>
      <c r="B32" s="9" t="s">
        <v>85</v>
      </c>
      <c r="C32" s="10" t="s">
        <v>86</v>
      </c>
      <c r="D32" s="10" t="s">
        <v>87</v>
      </c>
      <c r="E32" s="8">
        <v>1000.0</v>
      </c>
      <c r="F32" s="15">
        <v>320.0</v>
      </c>
      <c r="G32" s="13">
        <f>F32*32</f>
        <v>10240</v>
      </c>
      <c r="H32" s="18" t="s">
        <v>15</v>
      </c>
    </row>
    <row r="33" spans="1:8" outlineLevel="1">
      <c r="A33" s="18">
        <v>26</v>
      </c>
      <c r="B33" s="9" t="s">
        <v>88</v>
      </c>
      <c r="C33" s="10" t="s">
        <v>89</v>
      </c>
      <c r="D33" s="10" t="s">
        <v>90</v>
      </c>
      <c r="E33" s="8">
        <v>1000.0</v>
      </c>
      <c r="F33" s="15">
        <v>270.0</v>
      </c>
      <c r="G33" s="13">
        <f>F33*33</f>
        <v>8910</v>
      </c>
      <c r="H33" s="18" t="s">
        <v>15</v>
      </c>
    </row>
    <row r="34" spans="1:8" outlineLevel="1">
      <c r="A34" s="18">
        <v>27</v>
      </c>
      <c r="B34" s="9" t="s">
        <v>91</v>
      </c>
      <c r="C34" s="10" t="s">
        <v>92</v>
      </c>
      <c r="D34" s="10" t="s">
        <v>93</v>
      </c>
      <c r="E34" s="8">
        <v>1000.0</v>
      </c>
      <c r="F34" s="15">
        <v>290.0</v>
      </c>
      <c r="G34" s="13">
        <f>F34*34</f>
        <v>9860</v>
      </c>
      <c r="H34" s="18" t="s">
        <v>15</v>
      </c>
    </row>
    <row r="35" spans="1:8" outlineLevel="1">
      <c r="A35" s="18">
        <v>28</v>
      </c>
      <c r="B35" s="9" t="s">
        <v>94</v>
      </c>
      <c r="C35" s="10" t="s">
        <v>92</v>
      </c>
      <c r="D35" s="10" t="s">
        <v>95</v>
      </c>
      <c r="E35" s="8">
        <v>1000.0</v>
      </c>
      <c r="F35" s="15">
        <v>290.0</v>
      </c>
      <c r="G35" s="13">
        <f>F35*35</f>
        <v>10150</v>
      </c>
      <c r="H35" s="18" t="s">
        <v>15</v>
      </c>
    </row>
    <row r="36" spans="1:8" outlineLevel="1">
      <c r="A36" s="18">
        <v>29</v>
      </c>
      <c r="B36" s="9" t="s">
        <v>96</v>
      </c>
      <c r="C36" s="10" t="s">
        <v>97</v>
      </c>
      <c r="D36" s="10" t="s">
        <v>98</v>
      </c>
      <c r="E36" s="8">
        <v>1000.0</v>
      </c>
      <c r="F36" s="15">
        <v>290.0</v>
      </c>
      <c r="G36" s="13">
        <f>F36*36</f>
        <v>10440</v>
      </c>
      <c r="H36" s="18" t="s">
        <v>15</v>
      </c>
    </row>
    <row r="37" spans="1:8" outlineLevel="1">
      <c r="A37" s="18">
        <v>30</v>
      </c>
      <c r="B37" s="9" t="s">
        <v>99</v>
      </c>
      <c r="C37" s="10" t="s">
        <v>100</v>
      </c>
      <c r="D37" s="10" t="s">
        <v>101</v>
      </c>
      <c r="E37" s="8">
        <v>1000.0</v>
      </c>
      <c r="F37" s="15">
        <v>285.0</v>
      </c>
      <c r="G37" s="13">
        <f>F37*37</f>
        <v>10545</v>
      </c>
      <c r="H37" s="18" t="s">
        <v>15</v>
      </c>
    </row>
    <row r="38" spans="1:8" outlineLevel="1">
      <c r="A38" s="18">
        <v>31</v>
      </c>
      <c r="B38" s="9" t="s">
        <v>102</v>
      </c>
      <c r="C38" s="10" t="s">
        <v>103</v>
      </c>
      <c r="D38" s="10" t="s">
        <v>104</v>
      </c>
      <c r="E38" s="8">
        <v>1000.0</v>
      </c>
      <c r="F38" s="15">
        <v>200.0</v>
      </c>
      <c r="G38" s="13">
        <f>F38*38</f>
        <v>7600</v>
      </c>
      <c r="H38" s="18" t="s">
        <v>15</v>
      </c>
    </row>
    <row r="39" spans="1:8" outlineLevel="1">
      <c r="A39" s="18">
        <v>32</v>
      </c>
      <c r="B39" s="9" t="s">
        <v>105</v>
      </c>
      <c r="C39" s="10" t="s">
        <v>106</v>
      </c>
      <c r="D39" s="10" t="s">
        <v>107</v>
      </c>
      <c r="E39" s="8">
        <v>1000.0</v>
      </c>
      <c r="F39" s="15">
        <v>220.0</v>
      </c>
      <c r="G39" s="13">
        <f>F39*39</f>
        <v>8580</v>
      </c>
      <c r="H39" s="18" t="s">
        <v>15</v>
      </c>
    </row>
    <row r="40" spans="1:8" outlineLevel="1">
      <c r="A40" s="18">
        <v>33</v>
      </c>
      <c r="B40" s="9" t="s">
        <v>108</v>
      </c>
      <c r="C40" s="10" t="s">
        <v>109</v>
      </c>
      <c r="D40" s="10" t="s">
        <v>110</v>
      </c>
      <c r="E40" s="8">
        <v>1000.0</v>
      </c>
      <c r="F40" s="15">
        <v>100.0</v>
      </c>
      <c r="G40" s="13">
        <f>F40*40</f>
        <v>4000</v>
      </c>
      <c r="H40" s="18" t="s">
        <v>15</v>
      </c>
    </row>
    <row r="41" spans="1:8" outlineLevel="1">
      <c r="A41" s="18">
        <v>34</v>
      </c>
      <c r="B41" s="9" t="s">
        <v>111</v>
      </c>
      <c r="C41" s="10" t="s">
        <v>112</v>
      </c>
      <c r="D41" s="10" t="s">
        <v>113</v>
      </c>
      <c r="E41" s="8">
        <v>1000.0</v>
      </c>
      <c r="F41" s="15">
        <v>200.0</v>
      </c>
      <c r="G41" s="13">
        <f>F41*41</f>
        <v>8200</v>
      </c>
      <c r="H41" s="18" t="s">
        <v>15</v>
      </c>
    </row>
    <row r="42" spans="1:8" outlineLevel="1">
      <c r="A42" s="18">
        <v>35</v>
      </c>
      <c r="B42" s="9" t="s">
        <v>114</v>
      </c>
      <c r="C42" s="10" t="s">
        <v>115</v>
      </c>
      <c r="D42" s="10" t="s">
        <v>116</v>
      </c>
      <c r="E42" s="8">
        <v>1000.0</v>
      </c>
      <c r="F42" s="15">
        <v>202.0</v>
      </c>
      <c r="G42" s="13">
        <f>F42*42</f>
        <v>8484</v>
      </c>
      <c r="H42" s="18" t="s">
        <v>15</v>
      </c>
    </row>
    <row r="43" spans="1:8" outlineLevel="1">
      <c r="A43" s="18">
        <v>36</v>
      </c>
      <c r="B43" s="9" t="s">
        <v>117</v>
      </c>
      <c r="C43" s="10" t="s">
        <v>118</v>
      </c>
      <c r="D43" s="10" t="s">
        <v>119</v>
      </c>
      <c r="E43" s="8">
        <v>1000.0</v>
      </c>
      <c r="F43" s="15">
        <v>194.0</v>
      </c>
      <c r="G43" s="13">
        <f>F43*43</f>
        <v>8342</v>
      </c>
      <c r="H43" s="18" t="s">
        <v>15</v>
      </c>
    </row>
    <row r="44" spans="1:8" outlineLevel="1">
      <c r="A44" s="18">
        <v>37</v>
      </c>
      <c r="B44" s="9" t="s">
        <v>120</v>
      </c>
      <c r="C44" s="10" t="s">
        <v>121</v>
      </c>
      <c r="D44" s="10" t="s">
        <v>122</v>
      </c>
      <c r="E44" s="8">
        <v>1000.0</v>
      </c>
      <c r="F44" s="15">
        <v>168.0</v>
      </c>
      <c r="G44" s="13">
        <f>F44*44</f>
        <v>7392</v>
      </c>
      <c r="H44" s="18" t="s">
        <v>15</v>
      </c>
    </row>
    <row r="45" spans="1:8" outlineLevel="1">
      <c r="A45" s="18">
        <v>38</v>
      </c>
      <c r="B45" s="9" t="s">
        <v>123</v>
      </c>
      <c r="C45" s="10" t="s">
        <v>124</v>
      </c>
      <c r="D45" s="10" t="s">
        <v>125</v>
      </c>
      <c r="E45" s="8">
        <v>1000.0</v>
      </c>
      <c r="F45" s="15">
        <v>352.0</v>
      </c>
      <c r="G45" s="13">
        <f>F45*45</f>
        <v>15840</v>
      </c>
      <c r="H45" s="18" t="s">
        <v>15</v>
      </c>
    </row>
    <row r="46" spans="1:8" outlineLevel="1">
      <c r="A46" s="18">
        <v>39</v>
      </c>
      <c r="B46" s="9" t="s">
        <v>126</v>
      </c>
      <c r="C46" s="10" t="s">
        <v>127</v>
      </c>
      <c r="D46" s="10" t="s">
        <v>128</v>
      </c>
      <c r="E46" s="8">
        <v>1000.0</v>
      </c>
      <c r="F46" s="15">
        <v>52.0</v>
      </c>
      <c r="G46" s="13">
        <f>F46*46</f>
        <v>2392</v>
      </c>
      <c r="H46" s="18" t="s">
        <v>15</v>
      </c>
    </row>
    <row r="47" spans="1:8" outlineLevel="1">
      <c r="A47" s="18">
        <v>40</v>
      </c>
      <c r="B47" s="9" t="s">
        <v>129</v>
      </c>
      <c r="C47" s="10" t="s">
        <v>130</v>
      </c>
      <c r="D47" s="10" t="s">
        <v>131</v>
      </c>
      <c r="E47" s="8">
        <v>1000.0</v>
      </c>
      <c r="F47" s="15">
        <v>80.0</v>
      </c>
      <c r="G47" s="13">
        <f>F47*47</f>
        <v>3760</v>
      </c>
      <c r="H47" s="18" t="s">
        <v>15</v>
      </c>
    </row>
    <row r="48" spans="1:8" outlineLevel="1">
      <c r="A48" s="18">
        <v>41</v>
      </c>
      <c r="B48" s="9" t="s">
        <v>132</v>
      </c>
      <c r="C48" s="10" t="s">
        <v>133</v>
      </c>
      <c r="D48" s="10" t="s">
        <v>134</v>
      </c>
      <c r="E48" s="8">
        <v>1000.0</v>
      </c>
      <c r="F48" s="15">
        <v>335.0</v>
      </c>
      <c r="G48" s="13">
        <f>F48*48</f>
        <v>16080</v>
      </c>
      <c r="H48" s="18" t="s">
        <v>15</v>
      </c>
    </row>
    <row r="49" spans="1:8" outlineLevel="1">
      <c r="A49" s="18">
        <v>42</v>
      </c>
      <c r="B49" s="9" t="s">
        <v>135</v>
      </c>
      <c r="C49" s="10" t="s">
        <v>136</v>
      </c>
      <c r="D49" s="10" t="s">
        <v>137</v>
      </c>
      <c r="E49" s="8">
        <v>1000.0</v>
      </c>
      <c r="F49" s="15">
        <v>334.0</v>
      </c>
      <c r="G49" s="13">
        <f>F49*49</f>
        <v>16366</v>
      </c>
      <c r="H49" s="18" t="s">
        <v>15</v>
      </c>
    </row>
    <row r="50" spans="1:8" outlineLevel="1">
      <c r="A50" s="18">
        <v>43</v>
      </c>
      <c r="B50" s="9" t="s">
        <v>138</v>
      </c>
      <c r="C50" s="10" t="s">
        <v>139</v>
      </c>
      <c r="D50" s="10" t="s">
        <v>140</v>
      </c>
      <c r="E50" s="8">
        <v>1000.0</v>
      </c>
      <c r="F50" s="15">
        <v>300.0</v>
      </c>
      <c r="G50" s="13">
        <f>F50*50</f>
        <v>15000</v>
      </c>
      <c r="H50" s="18" t="s">
        <v>15</v>
      </c>
    </row>
    <row r="51" spans="1:8" outlineLevel="1">
      <c r="A51" s="18">
        <v>44</v>
      </c>
      <c r="B51" s="9" t="s">
        <v>141</v>
      </c>
      <c r="C51" s="10" t="s">
        <v>142</v>
      </c>
      <c r="D51" s="10" t="s">
        <v>143</v>
      </c>
      <c r="E51" s="8">
        <v>1000.0</v>
      </c>
      <c r="F51" s="15">
        <v>294.0</v>
      </c>
      <c r="G51" s="13">
        <f>F51*51</f>
        <v>14994</v>
      </c>
      <c r="H51" s="18" t="s">
        <v>15</v>
      </c>
    </row>
    <row r="52" spans="1:8" outlineLevel="1">
      <c r="A52" s="18">
        <v>45</v>
      </c>
      <c r="B52" s="9" t="s">
        <v>144</v>
      </c>
      <c r="C52" s="10" t="s">
        <v>145</v>
      </c>
      <c r="D52" s="10" t="s">
        <v>146</v>
      </c>
      <c r="E52" s="8">
        <v>1000.0</v>
      </c>
      <c r="F52" s="15">
        <v>225.0</v>
      </c>
      <c r="G52" s="13">
        <f>F52*52</f>
        <v>11700</v>
      </c>
      <c r="H52" s="18" t="s">
        <v>15</v>
      </c>
    </row>
    <row r="53" spans="1:8" outlineLevel="1">
      <c r="A53" s="18">
        <v>46</v>
      </c>
      <c r="B53" s="9" t="s">
        <v>147</v>
      </c>
      <c r="C53" s="10" t="s">
        <v>148</v>
      </c>
      <c r="D53" s="10" t="s">
        <v>149</v>
      </c>
      <c r="E53" s="8">
        <v>1000.0</v>
      </c>
      <c r="F53" s="15">
        <v>100.0</v>
      </c>
      <c r="G53" s="13">
        <f>F53*53</f>
        <v>5300</v>
      </c>
      <c r="H53" s="18" t="s">
        <v>15</v>
      </c>
    </row>
    <row r="54" spans="1:8" outlineLevel="1">
      <c r="A54" s="18">
        <v>47</v>
      </c>
      <c r="B54" s="9" t="s">
        <v>150</v>
      </c>
      <c r="C54" s="10" t="s">
        <v>151</v>
      </c>
      <c r="D54" s="10" t="s">
        <v>152</v>
      </c>
      <c r="E54" s="8">
        <v>1000.0</v>
      </c>
      <c r="F54" s="15">
        <v>1969.0</v>
      </c>
      <c r="G54" s="13">
        <f>F54*54</f>
        <v>106326</v>
      </c>
      <c r="H54" s="18" t="s">
        <v>15</v>
      </c>
    </row>
    <row r="55" spans="1:8" outlineLevel="1">
      <c r="A55" s="18">
        <v>48</v>
      </c>
      <c r="B55" s="9" t="s">
        <v>153</v>
      </c>
      <c r="C55" s="10" t="s">
        <v>154</v>
      </c>
      <c r="D55" s="10" t="s">
        <v>155</v>
      </c>
      <c r="E55" s="8">
        <v>1000.0</v>
      </c>
      <c r="F55" s="15">
        <v>790.0</v>
      </c>
      <c r="G55" s="13">
        <f>F55*55</f>
        <v>43450</v>
      </c>
      <c r="H55" s="18" t="s">
        <v>15</v>
      </c>
    </row>
    <row r="56" spans="1:8" outlineLevel="1">
      <c r="A56" s="18">
        <v>49</v>
      </c>
      <c r="B56" s="9" t="s">
        <v>156</v>
      </c>
      <c r="C56" s="10" t="s">
        <v>157</v>
      </c>
      <c r="D56" s="10" t="s">
        <v>158</v>
      </c>
      <c r="E56" s="8">
        <v>1000.0</v>
      </c>
      <c r="F56" s="15">
        <v>799.0</v>
      </c>
      <c r="G56" s="13">
        <f>F56*56</f>
        <v>44744</v>
      </c>
      <c r="H56" s="18" t="s">
        <v>15</v>
      </c>
    </row>
    <row r="57" spans="1:8" outlineLevel="1">
      <c r="A57" s="18">
        <v>50</v>
      </c>
      <c r="B57" s="9" t="s">
        <v>159</v>
      </c>
      <c r="C57" s="10" t="s">
        <v>160</v>
      </c>
      <c r="D57" s="10" t="s">
        <v>161</v>
      </c>
      <c r="E57" s="8">
        <v>1000.0</v>
      </c>
      <c r="F57" s="15">
        <v>1899.0</v>
      </c>
      <c r="G57" s="13">
        <f>F57*57</f>
        <v>108243</v>
      </c>
      <c r="H57" s="18" t="s">
        <v>15</v>
      </c>
    </row>
    <row r="58" spans="1:8" outlineLevel="1">
      <c r="A58" s="18">
        <v>51</v>
      </c>
      <c r="B58" s="9" t="s">
        <v>162</v>
      </c>
      <c r="C58" s="10" t="s">
        <v>163</v>
      </c>
      <c r="D58" s="10" t="s">
        <v>164</v>
      </c>
      <c r="E58" s="8">
        <v>1000.0</v>
      </c>
      <c r="F58" s="15">
        <v>727.0</v>
      </c>
      <c r="G58" s="13">
        <f>F58*58</f>
        <v>42166</v>
      </c>
      <c r="H58" s="18" t="s">
        <v>15</v>
      </c>
    </row>
    <row r="59" spans="1:8" outlineLevel="1">
      <c r="A59" s="18">
        <v>52</v>
      </c>
      <c r="B59" s="9" t="s">
        <v>165</v>
      </c>
      <c r="C59" s="10" t="s">
        <v>166</v>
      </c>
      <c r="D59" s="10" t="s">
        <v>167</v>
      </c>
      <c r="E59" s="8">
        <v>1000.0</v>
      </c>
      <c r="F59" s="15">
        <v>7085.0</v>
      </c>
      <c r="G59" s="13">
        <f>F59*59</f>
        <v>418015</v>
      </c>
      <c r="H59" s="18" t="s">
        <v>15</v>
      </c>
    </row>
    <row r="60" spans="1:8" outlineLevel="1">
      <c r="A60" s="18">
        <v>53</v>
      </c>
      <c r="B60" s="9" t="s">
        <v>168</v>
      </c>
      <c r="C60" s="10" t="s">
        <v>169</v>
      </c>
      <c r="D60" s="10" t="s">
        <v>170</v>
      </c>
      <c r="E60" s="8">
        <v>1000.0</v>
      </c>
      <c r="F60" s="15">
        <v>5422.0</v>
      </c>
      <c r="G60" s="13">
        <f>F60*60</f>
        <v>325320</v>
      </c>
      <c r="H60" s="18" t="s">
        <v>15</v>
      </c>
    </row>
    <row r="61" spans="1:8" outlineLevel="1">
      <c r="A61" s="18">
        <v>54</v>
      </c>
      <c r="B61" s="9" t="s">
        <v>171</v>
      </c>
      <c r="C61" s="10" t="s">
        <v>172</v>
      </c>
      <c r="D61" s="10" t="s">
        <v>173</v>
      </c>
      <c r="E61" s="8">
        <v>1000.0</v>
      </c>
      <c r="F61" s="15">
        <v>5595.0</v>
      </c>
      <c r="G61" s="13">
        <f>F61*61</f>
        <v>341295</v>
      </c>
      <c r="H61" s="18" t="s">
        <v>15</v>
      </c>
    </row>
    <row r="62" spans="1:8" outlineLevel="1">
      <c r="A62" s="18">
        <v>55</v>
      </c>
      <c r="B62" s="9" t="s">
        <v>174</v>
      </c>
      <c r="C62" s="10" t="s">
        <v>175</v>
      </c>
      <c r="D62" s="10" t="s">
        <v>176</v>
      </c>
      <c r="E62" s="8">
        <v>1000.0</v>
      </c>
      <c r="F62" s="15">
        <v>4430.0</v>
      </c>
      <c r="G62" s="13">
        <f>F62*62</f>
        <v>274660</v>
      </c>
      <c r="H62" s="18" t="s">
        <v>15</v>
      </c>
    </row>
    <row r="63" spans="1:8" outlineLevel="1">
      <c r="A63" s="18">
        <v>56</v>
      </c>
      <c r="B63" s="9" t="s">
        <v>177</v>
      </c>
      <c r="C63" s="10" t="s">
        <v>178</v>
      </c>
      <c r="D63" s="10" t="s">
        <v>179</v>
      </c>
      <c r="E63" s="8">
        <v>1000.0</v>
      </c>
      <c r="F63" s="15">
        <v>1320.0</v>
      </c>
      <c r="G63" s="13">
        <f>F63*63</f>
        <v>83160</v>
      </c>
      <c r="H63" s="18" t="s">
        <v>15</v>
      </c>
    </row>
    <row r="64" spans="1:8" outlineLevel="1">
      <c r="A64" s="18">
        <v>57</v>
      </c>
      <c r="B64" s="9" t="s">
        <v>180</v>
      </c>
      <c r="C64" s="10" t="s">
        <v>181</v>
      </c>
      <c r="D64" s="10" t="s">
        <v>182</v>
      </c>
      <c r="E64" s="8">
        <v>1000.0</v>
      </c>
      <c r="F64" s="15">
        <v>1860.0</v>
      </c>
      <c r="G64" s="13">
        <f>F64*64</f>
        <v>119040</v>
      </c>
      <c r="H64" s="18" t="s">
        <v>15</v>
      </c>
    </row>
    <row r="65" spans="1:8" outlineLevel="1">
      <c r="A65" s="18">
        <v>58</v>
      </c>
      <c r="B65" s="9" t="s">
        <v>183</v>
      </c>
      <c r="C65" s="10" t="s">
        <v>184</v>
      </c>
      <c r="D65" s="10" t="s">
        <v>185</v>
      </c>
      <c r="E65" s="8">
        <v>1000.0</v>
      </c>
      <c r="F65" s="15">
        <v>766.0</v>
      </c>
      <c r="G65" s="13">
        <f>F65*65</f>
        <v>49790</v>
      </c>
      <c r="H65" s="18" t="s">
        <v>15</v>
      </c>
    </row>
    <row r="66" spans="1:8" outlineLevel="1">
      <c r="A66" s="18">
        <v>59</v>
      </c>
      <c r="B66" s="9" t="s">
        <v>186</v>
      </c>
      <c r="C66" s="10" t="s">
        <v>187</v>
      </c>
      <c r="D66" s="10" t="s">
        <v>188</v>
      </c>
      <c r="E66" s="8">
        <v>1000.0</v>
      </c>
      <c r="F66" s="15">
        <v>2898.0</v>
      </c>
      <c r="G66" s="13">
        <f>F66*66</f>
        <v>191268</v>
      </c>
      <c r="H66" s="18" t="s">
        <v>15</v>
      </c>
    </row>
    <row r="67" spans="1:8" outlineLevel="1">
      <c r="A67" s="18">
        <v>60</v>
      </c>
      <c r="B67" s="9" t="s">
        <v>189</v>
      </c>
      <c r="C67" s="10" t="s">
        <v>190</v>
      </c>
      <c r="D67" s="10" t="s">
        <v>191</v>
      </c>
      <c r="E67" s="8">
        <v>1000.0</v>
      </c>
      <c r="F67" s="15">
        <v>3245.0</v>
      </c>
      <c r="G67" s="13">
        <f>F67*67</f>
        <v>217415</v>
      </c>
      <c r="H67" s="18" t="s">
        <v>15</v>
      </c>
    </row>
    <row r="68" spans="1:8" outlineLevel="1">
      <c r="A68" s="18">
        <v>61</v>
      </c>
      <c r="B68" s="9" t="s">
        <v>192</v>
      </c>
      <c r="C68" s="10" t="s">
        <v>193</v>
      </c>
      <c r="D68" s="10" t="s">
        <v>194</v>
      </c>
      <c r="E68" s="8">
        <v>1000.0</v>
      </c>
      <c r="F68" s="15">
        <v>4295.0</v>
      </c>
      <c r="G68" s="13">
        <f>F68*68</f>
        <v>292060</v>
      </c>
      <c r="H68" s="18" t="s">
        <v>15</v>
      </c>
    </row>
    <row r="69" spans="1:8" outlineLevel="1">
      <c r="A69" s="18">
        <v>62</v>
      </c>
      <c r="B69" s="9" t="s">
        <v>195</v>
      </c>
      <c r="C69" s="10" t="s">
        <v>196</v>
      </c>
      <c r="D69" s="10" t="s">
        <v>197</v>
      </c>
      <c r="E69" s="8">
        <v>1000.0</v>
      </c>
      <c r="F69" s="15">
        <v>1210.0</v>
      </c>
      <c r="G69" s="13">
        <f>F69*69</f>
        <v>83490</v>
      </c>
      <c r="H69" s="18" t="s">
        <v>15</v>
      </c>
    </row>
    <row r="70" spans="1:8" outlineLevel="1">
      <c r="A70" s="18">
        <v>63</v>
      </c>
      <c r="B70" s="9" t="s">
        <v>198</v>
      </c>
      <c r="C70" s="10" t="s">
        <v>199</v>
      </c>
      <c r="D70" s="10" t="s">
        <v>200</v>
      </c>
      <c r="E70" s="8">
        <v>1000.0</v>
      </c>
      <c r="F70" s="15">
        <v>209.0</v>
      </c>
      <c r="G70" s="13">
        <f>F70*70</f>
        <v>14630</v>
      </c>
      <c r="H70" s="18" t="s">
        <v>15</v>
      </c>
    </row>
    <row r="71" spans="1:8" outlineLevel="1">
      <c r="A71" s="18">
        <v>64</v>
      </c>
      <c r="B71" s="9" t="s">
        <v>201</v>
      </c>
      <c r="C71" s="10" t="s">
        <v>202</v>
      </c>
      <c r="D71" s="10" t="s">
        <v>203</v>
      </c>
      <c r="E71" s="8">
        <v>1000.0</v>
      </c>
      <c r="F71" s="15">
        <v>526.0</v>
      </c>
      <c r="G71" s="13">
        <f>F71*71</f>
        <v>37346</v>
      </c>
      <c r="H71" s="18" t="s">
        <v>15</v>
      </c>
    </row>
    <row r="72" spans="1:8" outlineLevel="1">
      <c r="A72" s="18">
        <v>65</v>
      </c>
      <c r="B72" s="9" t="s">
        <v>204</v>
      </c>
      <c r="C72" s="10" t="s">
        <v>205</v>
      </c>
      <c r="D72" s="10" t="s">
        <v>206</v>
      </c>
      <c r="E72" s="8">
        <v>1000.0</v>
      </c>
      <c r="F72" s="15">
        <v>380.0</v>
      </c>
      <c r="G72" s="13">
        <f>F72*72</f>
        <v>27360</v>
      </c>
      <c r="H72" s="18" t="s">
        <v>15</v>
      </c>
    </row>
    <row r="73" spans="1:8" outlineLevel="1">
      <c r="A73" s="18">
        <v>66</v>
      </c>
      <c r="B73" s="9" t="s">
        <v>207</v>
      </c>
      <c r="C73" s="10" t="s">
        <v>208</v>
      </c>
      <c r="D73" s="10" t="s">
        <v>209</v>
      </c>
      <c r="E73" s="8">
        <v>1000.0</v>
      </c>
      <c r="F73" s="15">
        <v>454.0</v>
      </c>
      <c r="G73" s="13">
        <f>F73*73</f>
        <v>33142</v>
      </c>
      <c r="H73" s="18" t="s">
        <v>15</v>
      </c>
    </row>
    <row r="74" spans="1:8" outlineLevel="1">
      <c r="A74" s="18">
        <v>67</v>
      </c>
      <c r="B74" s="9" t="s">
        <v>210</v>
      </c>
      <c r="C74" s="10" t="s">
        <v>211</v>
      </c>
      <c r="D74" s="10" t="s">
        <v>212</v>
      </c>
      <c r="E74" s="8">
        <v>1000.0</v>
      </c>
      <c r="F74" s="15">
        <v>500.0</v>
      </c>
      <c r="G74" s="13">
        <f>F74*74</f>
        <v>37000</v>
      </c>
      <c r="H74" s="18" t="s">
        <v>15</v>
      </c>
    </row>
    <row r="75" spans="1:8" outlineLevel="1">
      <c r="A75" s="18">
        <v>68</v>
      </c>
      <c r="B75" s="9" t="s">
        <v>213</v>
      </c>
      <c r="C75" s="10" t="s">
        <v>214</v>
      </c>
      <c r="D75" s="10" t="s">
        <v>215</v>
      </c>
      <c r="E75" s="8">
        <v>1000.0</v>
      </c>
      <c r="F75" s="15">
        <v>130.0</v>
      </c>
      <c r="G75" s="13">
        <f>F75*75</f>
        <v>9750</v>
      </c>
      <c r="H75" s="18" t="s">
        <v>15</v>
      </c>
    </row>
    <row r="76" spans="1:8" outlineLevel="1">
      <c r="A76" s="18">
        <v>69</v>
      </c>
      <c r="B76" s="9" t="s">
        <v>216</v>
      </c>
      <c r="C76" s="10" t="s">
        <v>217</v>
      </c>
      <c r="D76" s="10" t="s">
        <v>218</v>
      </c>
      <c r="E76" s="8">
        <v>1000.0</v>
      </c>
      <c r="F76" s="15">
        <v>360.0</v>
      </c>
      <c r="G76" s="13">
        <f>F76*76</f>
        <v>27360</v>
      </c>
      <c r="H76" s="18" t="s">
        <v>15</v>
      </c>
    </row>
    <row r="77" spans="1:8" outlineLevel="1">
      <c r="A77" s="18">
        <v>70</v>
      </c>
      <c r="B77" s="9" t="s">
        <v>219</v>
      </c>
      <c r="C77" s="10" t="s">
        <v>220</v>
      </c>
      <c r="D77" s="10" t="s">
        <v>221</v>
      </c>
      <c r="E77" s="8">
        <v>1000.0</v>
      </c>
      <c r="F77" s="15">
        <v>680.0</v>
      </c>
      <c r="G77" s="13">
        <f>F77*77</f>
        <v>52360</v>
      </c>
      <c r="H77" s="18" t="s">
        <v>15</v>
      </c>
    </row>
    <row r="78" spans="1:8" outlineLevel="1">
      <c r="A78" s="18">
        <v>71</v>
      </c>
      <c r="B78" s="9" t="s">
        <v>222</v>
      </c>
      <c r="C78" s="10" t="s">
        <v>223</v>
      </c>
      <c r="D78" s="10" t="s">
        <v>224</v>
      </c>
      <c r="E78" s="8">
        <v>1000.0</v>
      </c>
      <c r="F78" s="15">
        <v>257.0</v>
      </c>
      <c r="G78" s="13">
        <f>F78*78</f>
        <v>20046</v>
      </c>
      <c r="H78" s="18" t="s">
        <v>15</v>
      </c>
    </row>
    <row r="79" spans="1:8" outlineLevel="1">
      <c r="A79" s="18">
        <v>72</v>
      </c>
      <c r="B79" s="9" t="s">
        <v>225</v>
      </c>
      <c r="C79" s="10" t="s">
        <v>226</v>
      </c>
      <c r="D79" s="10" t="s">
        <v>227</v>
      </c>
      <c r="E79" s="8">
        <v>1000.0</v>
      </c>
      <c r="F79" s="15">
        <v>250.0</v>
      </c>
      <c r="G79" s="13">
        <f>F79*79</f>
        <v>19750</v>
      </c>
      <c r="H79" s="18" t="s">
        <v>15</v>
      </c>
    </row>
    <row r="80" spans="1:8" outlineLevel="1">
      <c r="A80" s="18">
        <v>73</v>
      </c>
      <c r="B80" s="9" t="s">
        <v>228</v>
      </c>
      <c r="C80" s="10" t="s">
        <v>229</v>
      </c>
      <c r="D80" s="10" t="s">
        <v>230</v>
      </c>
      <c r="E80" s="8">
        <v>1000.0</v>
      </c>
      <c r="F80" s="15">
        <v>908.0</v>
      </c>
      <c r="G80" s="13">
        <f>F80*80</f>
        <v>72640</v>
      </c>
      <c r="H80" s="18" t="s">
        <v>15</v>
      </c>
    </row>
    <row r="81" spans="1:8" outlineLevel="1">
      <c r="A81" s="18">
        <v>74</v>
      </c>
      <c r="B81" s="9"/>
      <c r="C81" s="10" t="s">
        <v>231</v>
      </c>
      <c r="D81" s="10" t="s">
        <v>232</v>
      </c>
      <c r="E81" s="8">
        <v>1000.0</v>
      </c>
      <c r="F81" s="15">
        <v>766.0</v>
      </c>
      <c r="G81" s="13">
        <f>F81*81</f>
        <v>62046</v>
      </c>
      <c r="H81" s="18" t="s">
        <v>15</v>
      </c>
    </row>
    <row r="82" spans="1:8" outlineLevel="1">
      <c r="A82" s="18">
        <v>75</v>
      </c>
      <c r="B82" s="9" t="s">
        <v>233</v>
      </c>
      <c r="C82" s="10" t="s">
        <v>234</v>
      </c>
      <c r="D82" s="10" t="s">
        <v>235</v>
      </c>
      <c r="E82" s="8">
        <v>1000.0</v>
      </c>
      <c r="F82" s="15">
        <v>396.0</v>
      </c>
      <c r="G82" s="13">
        <f>F82*82</f>
        <v>32472</v>
      </c>
      <c r="H82" s="18" t="s">
        <v>15</v>
      </c>
    </row>
    <row r="83" spans="1:8" outlineLevel="1">
      <c r="A83" s="18">
        <v>76</v>
      </c>
      <c r="B83" s="9" t="s">
        <v>236</v>
      </c>
      <c r="C83" s="10" t="s">
        <v>237</v>
      </c>
      <c r="D83" s="10" t="s">
        <v>238</v>
      </c>
      <c r="E83" s="8">
        <v>1000.0</v>
      </c>
      <c r="F83" s="15">
        <v>403.0</v>
      </c>
      <c r="G83" s="13">
        <f>F83*83</f>
        <v>33449</v>
      </c>
      <c r="H83" s="18" t="s">
        <v>15</v>
      </c>
    </row>
    <row r="84" spans="1:8" outlineLevel="1">
      <c r="A84" s="18">
        <v>77</v>
      </c>
      <c r="B84" s="9" t="s">
        <v>239</v>
      </c>
      <c r="C84" s="10" t="s">
        <v>240</v>
      </c>
      <c r="D84" s="10" t="s">
        <v>241</v>
      </c>
      <c r="E84" s="8">
        <v>1000.0</v>
      </c>
      <c r="F84" s="15">
        <v>118.0</v>
      </c>
      <c r="G84" s="13">
        <f>F84*84</f>
        <v>9912</v>
      </c>
      <c r="H84" s="18" t="s">
        <v>15</v>
      </c>
    </row>
    <row r="85" spans="1:8" outlineLevel="1">
      <c r="A85" s="18">
        <v>78</v>
      </c>
      <c r="B85" s="9" t="s">
        <v>242</v>
      </c>
      <c r="C85" s="10" t="s">
        <v>243</v>
      </c>
      <c r="D85" s="10" t="s">
        <v>244</v>
      </c>
      <c r="E85" s="8">
        <v>1000.0</v>
      </c>
      <c r="F85" s="15">
        <v>123.0</v>
      </c>
      <c r="G85" s="13">
        <f>F85*85</f>
        <v>10455</v>
      </c>
      <c r="H85" s="18" t="s">
        <v>15</v>
      </c>
    </row>
    <row r="86" spans="1:8" outlineLevel="1">
      <c r="A86" s="18">
        <v>79</v>
      </c>
      <c r="B86" s="9" t="s">
        <v>245</v>
      </c>
      <c r="C86" s="10" t="s">
        <v>246</v>
      </c>
      <c r="D86" s="10" t="s">
        <v>247</v>
      </c>
      <c r="E86" s="8">
        <v>1000.0</v>
      </c>
      <c r="F86" s="15">
        <v>151.0</v>
      </c>
      <c r="G86" s="13">
        <f>F86*86</f>
        <v>12986</v>
      </c>
      <c r="H86" s="18" t="s">
        <v>15</v>
      </c>
    </row>
    <row r="87" spans="1:8" outlineLevel="1">
      <c r="A87" s="18">
        <v>80</v>
      </c>
      <c r="B87" s="9" t="s">
        <v>248</v>
      </c>
      <c r="C87" s="10" t="s">
        <v>249</v>
      </c>
      <c r="D87" s="10" t="s">
        <v>250</v>
      </c>
      <c r="E87" s="8">
        <v>1000.0</v>
      </c>
      <c r="F87" s="15">
        <v>132.0</v>
      </c>
      <c r="G87" s="13">
        <f>F87*87</f>
        <v>11484</v>
      </c>
      <c r="H87" s="18" t="s">
        <v>15</v>
      </c>
    </row>
    <row r="88" spans="1:8" outlineLevel="1">
      <c r="A88" s="18">
        <v>81</v>
      </c>
      <c r="B88" s="9" t="s">
        <v>251</v>
      </c>
      <c r="C88" s="10" t="s">
        <v>252</v>
      </c>
      <c r="D88" s="10" t="s">
        <v>253</v>
      </c>
      <c r="E88" s="8">
        <v>1000.0</v>
      </c>
      <c r="F88" s="15">
        <v>120.0</v>
      </c>
      <c r="G88" s="13">
        <f>F88*88</f>
        <v>10560</v>
      </c>
      <c r="H88" s="18" t="s">
        <v>15</v>
      </c>
    </row>
    <row r="89" spans="1:8" outlineLevel="1">
      <c r="A89" s="18">
        <v>82</v>
      </c>
      <c r="B89" s="9" t="s">
        <v>254</v>
      </c>
      <c r="C89" s="10" t="s">
        <v>255</v>
      </c>
      <c r="D89" s="10" t="s">
        <v>256</v>
      </c>
      <c r="E89" s="8">
        <v>1000.0</v>
      </c>
      <c r="F89" s="15">
        <v>652.0</v>
      </c>
      <c r="G89" s="13">
        <f>F89*89</f>
        <v>58028</v>
      </c>
      <c r="H89" s="18" t="s">
        <v>15</v>
      </c>
    </row>
    <row r="90" spans="1:8" outlineLevel="1">
      <c r="A90" s="18">
        <v>83</v>
      </c>
      <c r="B90" s="9" t="s">
        <v>257</v>
      </c>
      <c r="C90" s="10" t="s">
        <v>258</v>
      </c>
      <c r="D90" s="10" t="s">
        <v>259</v>
      </c>
      <c r="E90" s="8">
        <v>1000.0</v>
      </c>
      <c r="F90" s="15">
        <v>1107.0</v>
      </c>
      <c r="G90" s="13">
        <f>F90*90</f>
        <v>99630</v>
      </c>
      <c r="H90" s="18" t="s">
        <v>15</v>
      </c>
    </row>
    <row r="91" spans="1:8" outlineLevel="1">
      <c r="A91" s="18">
        <v>84</v>
      </c>
      <c r="B91" s="9" t="s">
        <v>260</v>
      </c>
      <c r="C91" s="10" t="s">
        <v>261</v>
      </c>
      <c r="D91" s="10" t="s">
        <v>262</v>
      </c>
      <c r="E91" s="8">
        <v>1000.0</v>
      </c>
      <c r="F91" s="15">
        <v>4627.0</v>
      </c>
      <c r="G91" s="13">
        <f>F91*91</f>
        <v>421057</v>
      </c>
      <c r="H91" s="18" t="s">
        <v>15</v>
      </c>
    </row>
    <row r="92" spans="1:8">
      <c r="F92" s="7" t="s">
        <v>263</v>
      </c>
      <c r="G92" s="20">
        <f>SUM(G6:G91)</f>
        <v>4500821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90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2026-11-01T23:42:51+03:00</dcterms:created>
  <dcterms:modified xsi:type="dcterms:W3CDTF">2026-11-01T23:42:51+03:00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